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<sst xmlns="http://schemas.openxmlformats.org/spreadsheetml/2006/main" count="9479" uniqueCount="2597">
  <si>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</si>
  <si>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</si>
  <si>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</si>
  <si>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</si>
  <si>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</si>
  <si>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</si>
  <si>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</si>
  <si>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</si>
  <si>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</si>
  <si>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</si>
  <si>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</si>
  <si>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</si>
  <si>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</si>
  <si>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</si>
  <si>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</si>
  <si>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</si>
  <si>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</si>
  <si>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</si>
  <si>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</si>
  <si>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</si>
  <si>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</si>
  <si>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</si>
  <si>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</si>
  <si>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</si>
  <si>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</si>
  <si>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</si>
  <si>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</si>
  <si>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</si>
  <si>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</si>
  <si>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</si>
  <si>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</si>
  <si>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</si>
  <si>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</si>
  <si>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</si>
  <si>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</si>
  <si>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</si>
  <si>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</si>
  <si>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</si>
  <si>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</si>
  <si>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</si>
  <si>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</si>
  <si>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</si>
  <si>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</si>
  <si>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</si>
  <si>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</si>
  <si>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</si>
  <si>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</si>
  <si>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</si>
  <si>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</si>
  <si>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</si>
  <si>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</si>
  <si>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</si>
  <si>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</si>
  <si>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</si>
  <si>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</si>
  <si>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</si>
  <si>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</si>
  <si>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</si>
  <si>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</si>
  <si>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</si>
  <si>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</si>
  <si>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</si>
  <si>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</si>
  <si>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</si>
  <si>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</si>
  <si>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</si>
  <si>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</si>
  <si>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</si>
  <si>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</si>
  <si>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</si>
  <si>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р-н, рп. Искателей, ул. Губкина, д. 15</t>
  </si>
  <si>
    <t>Фамилия, имя, отчество руководителя</t>
  </si>
  <si>
    <t>Загитов Артур Эдуардович</t>
  </si>
  <si>
    <t>Ответственный за заполнение формы</t>
  </si>
  <si>
    <t>Фамилия, имя, отчество</t>
  </si>
  <si>
    <t>Яровый Юрий Григорьевич</t>
  </si>
  <si>
    <t>Должность</t>
  </si>
  <si>
    <t>Начальник СЭиТО</t>
  </si>
  <si>
    <t>Контактный телефон</t>
  </si>
  <si>
    <t>8(81853) 4-77-57</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</si>
  <si>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</si>
  <si>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</si>
  <si>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</si>
  <si>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</si>
  <si>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</si>
  <si>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</si>
  <si>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</si>
  <si>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</si>
  <si>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</si>
  <si>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</si>
  <si>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</si>
  <si>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</si>
  <si>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</si>
  <si>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</si>
  <si>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</si>
  <si>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</si>
  <si>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</si>
  <si>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</si>
  <si>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</si>
  <si>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</si>
  <si>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</si>
  <si>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</si>
  <si>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</si>
  <si>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</si>
  <si>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</si>
  <si>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</si>
  <si>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</si>
  <si>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</si>
  <si>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</si>
  <si>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</si>
  <si>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</si>
  <si>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</si>
  <si>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</si>
  <si>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</si>
  <si>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</si>
  <si>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</si>
  <si>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</si>
  <si>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</si>
  <si>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</si>
  <si>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</si>
  <si>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</si>
  <si>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</si>
  <si>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</si>
  <si>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</si>
  <si>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</si>
  <si>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</si>
  <si>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</si>
  <si>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</si>
  <si>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</si>
  <si>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</si>
  <si>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</si>
  <si>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</si>
  <si>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</si>
  <si>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</si>
  <si>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</si>
  <si>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</si>
  <si>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</si>
  <si>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</si>
  <si>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</si>
  <si>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</si>
  <si>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</si>
  <si>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</si>
  <si>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</si>
  <si>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</si>
  <si>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</si>
  <si>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</si>
  <si>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</si>
  <si>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</si>
  <si>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</si>
  <si>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</si>
  <si>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</si>
  <si>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</si>
  <si>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</si>
  <si>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</si>
  <si>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</si>
  <si>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</si>
  <si>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</si>
  <si>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</si>
  <si>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</si>
  <si>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</si>
  <si>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</si>
  <si>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</si>
  <si>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</si>
  <si>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</si>
  <si>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</si>
  <si>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</si>
  <si>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</si>
  <si>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</si>
  <si>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</si>
  <si>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</si>
  <si>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</si>
  <si>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</si>
  <si>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</si>
  <si>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</si>
  <si>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</si>
  <si>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</si>
  <si>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</si>
  <si>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</si>
  <si>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</si>
  <si>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</si>
  <si>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</si>
  <si>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</si>
  <si>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</si>
  <si>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</si>
  <si>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</si>
  <si>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</si>
  <si>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</si>
  <si>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</si>
  <si>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</si>
  <si>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</si>
  <si>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</si>
  <si>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</si>
  <si>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</si>
  <si>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</si>
  <si>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</si>
  <si>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</si>
  <si>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</si>
  <si>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</si>
  <si>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</si>
  <si>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</si>
  <si>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</si>
  <si>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</si>
  <si>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</si>
  <si>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</si>
  <si>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</si>
  <si>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</si>
  <si>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</si>
  <si>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</si>
  <si>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</si>
  <si>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</si>
  <si>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</si>
  <si>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</si>
  <si>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</si>
  <si>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</si>
  <si>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</si>
  <si>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</si>
  <si>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</si>
  <si>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</si>
  <si>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</si>
  <si>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</si>
  <si>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</si>
  <si>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</si>
  <si>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</si>
  <si>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</si>
  <si>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</si>
  <si>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</si>
  <si>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</si>
  <si>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</si>
  <si>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</si>
  <si>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</si>
  <si>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</si>
  <si>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</si>
  <si>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</si>
  <si>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</si>
  <si>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</si>
  <si>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</si>
  <si>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</si>
  <si>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</si>
  <si>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</si>
  <si>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</si>
  <si>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</si>
  <si>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</si>
  <si>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</si>
  <si>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</si>
  <si>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</si>
  <si>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</si>
  <si>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</si>
  <si>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</si>
  <si>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</si>
  <si>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</si>
  <si>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</si>
  <si>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</si>
  <si>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</si>
  <si>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</si>
  <si>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</si>
  <si>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</si>
  <si>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</si>
  <si>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</si>
  <si>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</si>
  <si>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</si>
  <si>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</si>
  <si>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</si>
  <si>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</si>
  <si>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</si>
  <si>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</si>
  <si>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</si>
  <si>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</si>
  <si>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</si>
  <si>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</si>
  <si>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</si>
  <si>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</si>
  <si>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</si>
  <si>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</si>
  <si>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</si>
  <si>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</si>
  <si>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</si>
  <si>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</si>
  <si>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</si>
  <si>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</si>
  <si>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</si>
  <si>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</si>
  <si>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</si>
  <si>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</si>
  <si>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</si>
  <si>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</si>
  <si>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</si>
  <si>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</si>
  <si>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</si>
  <si>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</si>
  <si>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</si>
  <si>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</si>
  <si>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</si>
  <si>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</si>
  <si>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</si>
  <si>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</si>
  <si>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</si>
  <si>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</si>
  <si>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</si>
  <si>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</si>
  <si>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</si>
  <si>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</si>
  <si>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</si>
  <si>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</si>
  <si>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</si>
  <si>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</si>
  <si>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</si>
  <si>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</si>
  <si>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</si>
  <si>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</si>
  <si>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</si>
  <si>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</si>
  <si>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</si>
  <si>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</si>
  <si>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</si>
  <si>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</si>
  <si>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</si>
  <si>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</si>
  <si>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</si>
  <si>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</si>
  <si>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</si>
  <si>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</si>
  <si>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</si>
  <si>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</si>
  <si>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</si>
  <si>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</si>
  <si>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</si>
  <si>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</si>
  <si>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</si>
  <si>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</si>
  <si>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</si>
  <si>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</si>
  <si>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</si>
  <si>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</si>
  <si>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</si>
  <si>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</si>
  <si>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</si>
  <si>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</si>
  <si>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</si>
  <si>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</si>
  <si>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</si>
  <si>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</si>
  <si>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</si>
  <si>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</si>
  <si>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</si>
  <si>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</si>
  <si>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</si>
  <si>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</si>
  <si>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</si>
  <si>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</si>
  <si>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</si>
  <si>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</si>
  <si>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</si>
  <si>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</si>
  <si>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</si>
  <si>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</si>
  <si>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</si>
  <si>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</si>
  <si>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</si>
  <si>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</si>
  <si>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</si>
  <si>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</si>
  <si>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</si>
  <si>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</si>
  <si>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</si>
  <si>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</si>
  <si>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</si>
  <si>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</si>
  <si>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</si>
  <si>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</si>
  <si>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</si>
  <si>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</si>
  <si>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</si>
  <si>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</si>
  <si>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</si>
  <si>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</si>
  <si>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</si>
  <si>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</si>
  <si>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</si>
  <si>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</si>
  <si>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</si>
  <si>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</si>
  <si>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</si>
  <si>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</si>
  <si>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</si>
  <si>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</si>
  <si>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</si>
  <si>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</si>
  <si>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</si>
  <si>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</si>
  <si>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</si>
  <si>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</si>
  <si>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</si>
  <si>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</si>
  <si>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</si>
  <si>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</si>
  <si>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</si>
  <si>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</si>
  <si>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</si>
  <si>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</si>
  <si>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</si>
  <si>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</si>
  <si>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</si>
  <si>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</si>
  <si>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</si>
  <si>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</si>
  <si>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</si>
  <si>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</si>
  <si>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</si>
  <si>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</si>
  <si>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</si>
  <si>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</si>
  <si>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</si>
  <si>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</si>
  <si>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</si>
  <si>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</si>
  <si>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</si>
  <si>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</si>
  <si>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</si>
  <si>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</si>
  <si>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</si>
  <si>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</si>
  <si>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</si>
  <si>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</si>
  <si>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</si>
  <si>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</si>
  <si>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</si>
  <si>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</si>
  <si>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</si>
  <si>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</si>
  <si>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</si>
  <si>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</si>
  <si>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</si>
  <si>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</si>
  <si>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</si>
  <si>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</si>
  <si>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</si>
  <si>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</si>
  <si>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</si>
  <si>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</si>
  <si>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</si>
  <si>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</si>
  <si>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</si>
  <si>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</si>
  <si>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</si>
  <si>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</si>
  <si>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</si>
  <si>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</si>
  <si>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</si>
  <si>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</si>
  <si>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</si>
  <si>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</si>
  <si>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</si>
  <si>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</si>
  <si>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</si>
  <si>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</si>
  <si>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</si>
  <si>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</si>
  <si>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</si>
  <si>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</si>
  <si>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</si>
  <si>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</si>
  <si>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</si>
  <si>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</si>
  <si>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</si>
  <si>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</si>
  <si>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</si>
  <si>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</si>
  <si>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</si>
  <si>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</si>
  <si>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</si>
  <si>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</si>
  <si>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</si>
  <si>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</si>
  <si>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</si>
  <si>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</si>
  <si>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</si>
  <si>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</si>
  <si>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</si>
  <si>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</si>
  <si>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</si>
  <si>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</si>
  <si>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</si>
  <si>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</si>
  <si>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</si>
  <si>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</si>
  <si>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</si>
  <si>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</si>
  <si>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</si>
  <si>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</si>
  <si>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</si>
  <si>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</si>
  <si>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</si>
  <si>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</si>
  <si>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</si>
  <si>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</si>
  <si>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</si>
  <si>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</si>
  <si>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</si>
  <si>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</si>
  <si>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</si>
  <si>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</si>
  <si>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</si>
  <si>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</si>
  <si>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</si>
  <si>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</si>
  <si>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</si>
  <si>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</si>
  <si>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</si>
  <si>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</si>
  <si>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</si>
  <si>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</si>
  <si>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</si>
  <si>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</si>
  <si>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</si>
  <si>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</si>
  <si>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</si>
  <si>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</si>
  <si>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</si>
  <si>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</si>
  <si>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</si>
  <si>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</si>
  <si>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</si>
  <si>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</si>
  <si>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</si>
  <si>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</si>
  <si>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</si>
  <si>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</si>
  <si>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</si>
  <si>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</si>
  <si>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</si>
  <si>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</si>
  <si>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</si>
  <si>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</si>
  <si>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</si>
  <si>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</si>
  <si>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</si>
  <si>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</si>
  <si>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</si>
  <si>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</si>
  <si>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</si>
  <si>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</si>
  <si>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</si>
  <si>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</si>
  <si>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</si>
  <si>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</si>
  <si>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</si>
  <si>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</si>
  <si>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</si>
  <si>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</si>
  <si>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</si>
  <si>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</si>
  <si>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</si>
  <si>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</si>
  <si>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</si>
  <si>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</si>
  <si>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</si>
  <si>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</si>
  <si>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</si>
  <si>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</si>
  <si>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</si>
  <si>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</si>
  <si>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</si>
  <si>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</si>
  <si>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</si>
  <si>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</si>
  <si>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</si>
  <si>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</si>
  <si>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</si>
  <si>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</si>
  <si>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</si>
  <si>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</si>
  <si>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</si>
  <si>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</si>
  <si>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</si>
  <si>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</si>
  <si>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</si>
  <si>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</si>
  <si>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</si>
  <si>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</si>
  <si>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</si>
  <si>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</si>
  <si>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</si>
  <si>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</si>
  <si>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</si>
  <si>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</si>
  <si>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</si>
  <si>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</si>
  <si>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</si>
  <si>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</si>
  <si>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</si>
  <si>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</si>
  <si>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</si>
  <si>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</si>
  <si>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</si>
  <si>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</si>
  <si>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</si>
  <si>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</si>
  <si>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</si>
  <si>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</si>
  <si>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</si>
  <si>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</si>
  <si>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</si>
  <si>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</si>
  <si>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</si>
  <si>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</si>
  <si>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</si>
  <si>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</si>
  <si>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</si>
  <si>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</si>
  <si>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</si>
  <si>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</si>
  <si>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</si>
  <si>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</si>
  <si>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</si>
  <si>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</si>
  <si>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</si>
  <si>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</si>
  <si>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</si>
  <si>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</si>
  <si>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</si>
  <si>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</si>
  <si>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</si>
  <si>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</si>
  <si>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</si>
  <si>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</si>
  <si>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</si>
  <si>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</si>
  <si>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</si>
  <si>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</si>
  <si>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</si>
  <si>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</si>
  <si>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</si>
  <si>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</si>
  <si>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</si>
  <si>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</si>
  <si>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</si>
  <si>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</si>
  <si>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</si>
  <si>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</si>
  <si>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</si>
  <si>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</si>
  <si>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</si>
  <si>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</si>
  <si>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</si>
  <si>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</si>
  <si>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</si>
  <si>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</si>
  <si>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</si>
  <si>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</si>
  <si>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</si>
  <si>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</si>
  <si>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</si>
  <si>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</si>
  <si>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</si>
  <si>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</si>
  <si>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</si>
  <si>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</si>
  <si>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</si>
  <si>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</si>
  <si>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</si>
  <si>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</si>
  <si>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</si>
  <si>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</si>
  <si>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</si>
  <si>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</si>
  <si>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</si>
  <si>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</si>
  <si>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</si>
  <si>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</si>
  <si>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</si>
  <si>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</si>
  <si>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</si>
  <si>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</si>
  <si>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</si>
  <si>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</si>
  <si>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</si>
  <si>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</si>
  <si>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</si>
  <si>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</si>
  <si>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</si>
  <si>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</si>
  <si>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</si>
  <si>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</si>
  <si>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</si>
  <si>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</si>
  <si>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</si>
  <si>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</si>
  <si>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</si>
  <si>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</si>
  <si>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</si>
  <si>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</si>
  <si>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</si>
  <si>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</si>
  <si>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</si>
  <si>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</si>
  <si>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</si>
  <si>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</si>
  <si>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</si>
  <si>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</si>
  <si>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</si>
  <si>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</si>
  <si>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</si>
  <si>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</si>
  <si>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</si>
  <si>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</si>
  <si>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</si>
  <si>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</si>
  <si>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</si>
  <si>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</si>
  <si>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</si>
  <si>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</si>
  <si>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</si>
  <si>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</si>
  <si>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</si>
  <si>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</si>
  <si>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</si>
  <si>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</si>
  <si>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</si>
  <si>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</si>
  <si>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</si>
  <si>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</si>
  <si>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</si>
  <si>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</si>
  <si>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</si>
  <si>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</si>
  <si>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</si>
  <si>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</si>
  <si>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</si>
  <si>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</si>
  <si>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</si>
  <si>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</si>
  <si>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</si>
  <si>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</si>
  <si>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</si>
  <si>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</si>
  <si>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</si>
  <si>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</si>
  <si>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</si>
  <si>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</si>
  <si>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</si>
  <si>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</si>
  <si>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</si>
  <si>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</si>
  <si>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</si>
  <si>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</si>
  <si>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</si>
  <si>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</si>
  <si>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</si>
  <si>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</si>
  <si>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</si>
  <si>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</si>
  <si>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</si>
  <si>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</si>
  <si>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</si>
  <si>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</si>
  <si>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</si>
  <si>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</si>
  <si>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</si>
  <si>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</si>
  <si>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</si>
  <si>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</si>
  <si>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</si>
  <si>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</si>
  <si>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</si>
  <si>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</si>
  <si>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</si>
  <si>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</si>
  <si>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</si>
  <si>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</si>
  <si>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</si>
  <si>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</si>
  <si>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</si>
  <si>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</si>
  <si>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</si>
  <si>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</si>
  <si>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</si>
  <si>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</si>
  <si>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</si>
  <si>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</si>
  <si>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</si>
  <si>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</si>
  <si>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</si>
  <si>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</si>
  <si>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</si>
  <si>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</si>
  <si>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</si>
  <si>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</si>
  <si>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</si>
  <si>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</si>
  <si>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</si>
  <si>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</si>
  <si>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</si>
  <si>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</si>
  <si>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</si>
  <si>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</si>
  <si>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</si>
  <si>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</si>
  <si>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</si>
  <si>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</si>
  <si>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</si>
  <si>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</si>
  <si>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</si>
  <si>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</si>
  <si>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</si>
  <si>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</si>
  <si>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</si>
  <si>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</si>
  <si>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</si>
  <si>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</si>
  <si>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</si>
  <si>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</si>
  <si>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</si>
  <si>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</si>
  <si>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</si>
  <si>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</si>
  <si>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</si>
  <si>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</si>
  <si>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</si>
  <si>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</si>
  <si>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</si>
  <si>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</si>
  <si>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</si>
  <si>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</si>
  <si>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</si>
  <si>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</si>
  <si>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</si>
  <si>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</si>
  <si>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</si>
  <si>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</si>
  <si>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</si>
  <si>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</si>
  <si>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</si>
  <si>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</si>
  <si>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</si>
  <si>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</si>
  <si>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</si>
  <si>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</si>
  <si>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</si>
  <si>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</si>
  <si>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</si>
  <si>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</si>
  <si>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</si>
  <si>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</si>
  <si>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</si>
  <si>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</si>
  <si>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</si>
  <si>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</si>
  <si>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</si>
  <si>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</si>
  <si>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</si>
  <si>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</si>
  <si>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</si>
  <si>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</si>
  <si>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</si>
  <si>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</si>
  <si>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</si>
  <si>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</si>
  <si>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</si>
  <si>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</si>
  <si>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</si>
  <si>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</si>
  <si>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</si>
  <si>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</si>
  <si>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</si>
  <si>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</si>
  <si>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</si>
  <si>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</si>
  <si>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</si>
  <si>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</si>
  <si>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</si>
  <si>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</si>
  <si>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</si>
  <si>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</si>
  <si>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</si>
  <si>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</si>
  <si>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</si>
  <si>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</si>
  <si>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</si>
  <si>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</si>
  <si>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</si>
  <si>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</si>
  <si>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</si>
  <si>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</si>
  <si>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</si>
  <si>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</si>
  <si>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</si>
  <si>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</si>
  <si>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</si>
  <si>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</si>
  <si>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</si>
  <si>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</si>
  <si>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</si>
  <si>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</si>
  <si>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</si>
  <si>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</si>
  <si>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</si>
  <si>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</si>
  <si>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</si>
  <si>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</si>
  <si>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</si>
  <si>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</si>
  <si>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</si>
  <si>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</si>
  <si>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</si>
  <si>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</si>
  <si>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</si>
  <si>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</si>
  <si>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</si>
  <si>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</si>
  <si>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</si>
  <si>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</si>
  <si>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</si>
  <si>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</si>
  <si>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</si>
  <si>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</si>
  <si>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</si>
  <si>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</si>
  <si>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</si>
  <si>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</si>
  <si>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</si>
  <si>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</si>
  <si>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</si>
  <si>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</si>
  <si>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</si>
  <si>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</si>
  <si>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</si>
  <si>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</si>
  <si>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</si>
  <si>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</si>
  <si>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</si>
  <si>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</si>
  <si>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</si>
  <si>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</si>
  <si>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</si>
  <si>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</si>
  <si>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</si>
  <si>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</si>
  <si>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</si>
  <si>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</si>
  <si>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</si>
  <si>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</si>
  <si>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</si>
  <si>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</si>
  <si>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</si>
  <si>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</si>
  <si>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</si>
  <si>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</si>
  <si>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</si>
  <si>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</si>
  <si>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</si>
  <si>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</si>
  <si>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</si>
  <si>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</si>
  <si>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</si>
  <si>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</si>
  <si>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</si>
  <si>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</si>
  <si>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</si>
  <si>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</si>
  <si>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</si>
  <si>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</si>
  <si>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</si>
  <si>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</si>
  <si>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</si>
  <si>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</si>
  <si>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</si>
  <si>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</si>
  <si>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</si>
  <si>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</si>
  <si>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</si>
  <si>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</si>
  <si>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</si>
  <si>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</si>
  <si>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</si>
  <si>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</si>
  <si>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</si>
  <si>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</si>
  <si>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</si>
  <si>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</si>
  <si>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</si>
  <si>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</si>
  <si>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</si>
  <si>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</si>
  <si>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</si>
  <si>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</si>
  <si>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</si>
  <si>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</si>
  <si>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</si>
  <si>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</si>
  <si>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</si>
  <si>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</si>
  <si>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</si>
  <si>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</si>
  <si>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</si>
  <si>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</si>
  <si>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</si>
  <si>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</si>
  <si>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</si>
  <si>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</si>
  <si>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</si>
  <si>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</si>
  <si>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</si>
  <si>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</si>
  <si>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</si>
  <si>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</si>
  <si>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</si>
  <si>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</si>
  <si>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</si>
  <si>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</si>
  <si>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</si>
  <si>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</si>
  <si>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</si>
  <si>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</si>
  <si>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</si>
  <si>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</si>
  <si>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</si>
  <si>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</si>
  <si>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</si>
  <si>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</si>
  <si>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</si>
  <si>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</si>
  <si>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</si>
  <si>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</si>
  <si>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</si>
  <si>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</si>
  <si>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</si>
  <si>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</si>
  <si>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</si>
  <si>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</si>
  <si>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</si>
  <si>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</si>
  <si>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</si>
  <si>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</si>
  <si>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</si>
  <si>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</si>
  <si>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</si>
  <si>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</si>
  <si>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</si>
  <si>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</si>
  <si>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</si>
  <si>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</si>
  <si>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</si>
  <si>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</si>
  <si>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</si>
  <si>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</si>
  <si>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</si>
  <si>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</si>
  <si>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</si>
  <si>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</si>
  <si>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</si>
  <si>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</si>
  <si>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</si>
  <si>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</si>
  <si>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</si>
  <si>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</si>
  <si>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</si>
  <si>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</si>
  <si>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</si>
  <si>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</si>
  <si>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</si>
  <si>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</si>
  <si>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</si>
  <si>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</si>
  <si>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</si>
  <si>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</si>
  <si>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</si>
  <si>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</si>
  <si>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</si>
  <si>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</si>
  <si>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</si>
  <si>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</si>
  <si>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</si>
  <si>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</si>
  <si>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</si>
  <si>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</si>
  <si>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</si>
  <si>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</si>
  <si>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</si>
  <si>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</si>
  <si>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</si>
  <si>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</si>
  <si>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</si>
  <si>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</si>
  <si>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</si>
  <si>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</si>
  <si>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</si>
  <si>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</si>
  <si>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</si>
  <si>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</si>
  <si>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</si>
  <si>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</si>
  <si>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</si>
  <si>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</si>
  <si>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</si>
  <si>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</si>
  <si>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</si>
  <si>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</si>
  <si>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</si>
  <si>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</si>
  <si>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</si>
  <si>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</si>
  <si>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</si>
  <si>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</si>
  <si>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</si>
  <si>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</si>
  <si>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</si>
  <si>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</si>
  <si>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</si>
  <si>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</si>
  <si>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</si>
  <si>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</si>
  <si>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</si>
  <si>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</si>
  <si>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</si>
  <si>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</si>
  <si>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</si>
  <si>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</si>
  <si>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</si>
  <si>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источников тепловой энергии, входящих в систему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</si>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</sst>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33" formatCode="_-* #,##0.00\ _₽_-;\-* #,##0.00\ _₽_-;_-* &quot;-&quot;??\ _₽_-;_-@_-"/>
    <numFmt numFmtId="634" formatCode="_-* #,##0\ _₽_-;\-* #,##0\ _₽_-;_-* &quot;-&quot;\ _₽_-;_-@_-"/>
    <numFmt numFmtId="635" formatCode="_-* #,##0.00\ &quot;₽&quot;_-;\-* #,##0.00\ &quot;₽&quot;_-;_-* &quot;-&quot;??\ &quot;₽&quot;_-;_-@_-"/>
    <numFmt numFmtId="636" formatCode="_-* #,##0\ &quot;₽&quot;_-;\-* #,##0\ &quot;₽&quot;_-;_-* &quot;-&quot;\ &quot;₽&quot;_-;_-@_-"/>
    <numFmt numFmtId="637" formatCode="_-* #,##0.00[$€-1]_-;\-* #,##0.00[$€-1]_-;_-* &quot;-&quot;??[$€-1]_-"/>
    <numFmt numFmtId="638" formatCode="#,##0.0"/>
    <numFmt numFmtId="639" formatCode="#,##0.000"/>
    <numFmt numFmtId="640" formatCode="#,##0.0000"/>
    <numFmt numFmtId="641" formatCode="dd\.mm\.yyyy"/>
    <numFmt numFmtId="642" formatCode="000000"/>
    <numFmt numFmtId="64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633" fontId="6" fillId="0" borderId="0" applyFont="0" applyFill="0" applyBorder="0" applyNumberFormat="1">
      <alignment vertical="top"/>
    </xf>
    <xf numFmtId="634" fontId="6" fillId="0" borderId="0" applyFont="0" applyFill="0" applyBorder="0" applyNumberFormat="1">
      <alignment vertical="top"/>
    </xf>
    <xf numFmtId="635" fontId="6" fillId="0" borderId="0" applyFont="0" applyFill="0" applyBorder="0" applyNumberFormat="1">
      <alignment vertical="top"/>
    </xf>
    <xf numFmtId="63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637" fontId="20" fillId="0" borderId="0" applyFont="1" applyFill="0" applyBorder="0" applyNumberFormat="1"/>
    <xf numFmtId="38" fontId="21" fillId="0" borderId="0" applyFont="1" applyFill="0" applyBorder="0" applyNumberFormat="1">
      <alignment vertical="top"/>
    </xf>
    <xf numFmtId="638" fontId="22" fillId="33" borderId="0" applyFont="1" applyFill="1" applyBorder="0" applyNumberFormat="1">
      <protection locked="0"/>
    </xf>
    <xf numFmtId="0" fontId="23" fillId="0" borderId="0" applyFont="1" applyFill="0" applyBorder="0">
      <alignment vertical="center"/>
    </xf>
    <xf numFmtId="639" fontId="22" fillId="33" borderId="0" applyFont="1" applyFill="1" applyBorder="0" applyNumberFormat="1">
      <protection locked="0"/>
    </xf>
    <xf numFmtId="64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633" fontId="6" fillId="0" borderId="0" xfId="28" applyFont="0" applyNumberFormat="1">
      <alignment vertical="top"/>
    </xf>
    <xf numFmtId="634" fontId="6" fillId="0" borderId="0" xfId="29" applyFont="0" applyNumberFormat="1">
      <alignment vertical="top"/>
    </xf>
    <xf numFmtId="635" fontId="6" fillId="0" borderId="0" xfId="30" applyFont="0" applyNumberFormat="1">
      <alignment vertical="top"/>
    </xf>
    <xf numFmtId="63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637" fontId="20" fillId="0" borderId="0" xfId="49" applyFont="1" applyNumberFormat="1"/>
    <xf numFmtId="38" fontId="21" fillId="0" borderId="0" xfId="50" applyFont="1" applyNumberFormat="1">
      <alignment vertical="top"/>
    </xf>
    <xf numFmtId="638" fontId="22" fillId="33" borderId="0" xfId="51" applyFont="1" applyFill="1" applyNumberFormat="1">
      <protection locked="0"/>
    </xf>
    <xf numFmtId="0" fontId="23" fillId="0" borderId="0" xfId="52" applyFont="1">
      <alignment vertical="center"/>
    </xf>
    <xf numFmtId="639" fontId="22" fillId="33" borderId="0" xfId="53" applyFont="1" applyFill="1" applyNumberFormat="1">
      <protection locked="0"/>
    </xf>
    <xf numFmtId="64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64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63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64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64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64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64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64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640" fontId="22" fillId="39" borderId="13" xfId="0" applyFont="1" applyFill="1" applyBorder="1" applyNumberFormat="1">
      <alignment horizontal="right" vertical="center" wrapText="1"/>
      <protection locked="0"/>
    </xf>
    <xf numFmtId="64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63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63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63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639" fontId="47" fillId="0" borderId="12" xfId="0" applyFont="1" applyBorder="1" applyNumberFormat="1">
      <alignment horizontal="right" vertical="center" wrapText="1"/>
    </xf>
    <xf numFmtId="63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63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64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64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64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641" fontId="0" fillId="39" borderId="12" xfId="0" applyFont="1" applyFill="1" applyBorder="1" applyNumberFormat="1">
      <alignment horizontal="left" vertical="center" wrapText="1" indent="1"/>
      <protection locked="0"/>
    </xf>
    <xf numFmtId="641" fontId="0" fillId="0" borderId="12" xfId="0" applyFont="1" applyBorder="1" applyNumberFormat="1">
      <alignment horizontal="left" vertical="center" wrapText="1" indent="1"/>
    </xf>
    <xf numFmtId="641" fontId="0" fillId="39" borderId="12" xfId="0" applyFont="1" applyFill="1" applyBorder="1" applyNumberFormat="1">
      <alignment horizontal="center" vertical="center" wrapText="1"/>
      <protection locked="0"/>
    </xf>
    <xf numFmtId="641" fontId="47" fillId="0" borderId="0" xfId="0" applyFont="1" applyNumberFormat="1">
      <alignment horizontal="center" vertical="center" wrapText="1"/>
    </xf>
    <xf numFmtId="641" fontId="47" fillId="0" borderId="12" xfId="0" applyFont="1" applyBorder="1" applyNumberFormat="1">
      <alignment horizontal="center" vertical="center" wrapText="1"/>
    </xf>
    <xf numFmtId="641" fontId="0" fillId="39" borderId="12" xfId="0" applyFont="1" applyFill="1" applyBorder="1" applyNumberFormat="1">
      <alignment horizontal="left" vertical="center" wrapText="1"/>
      <protection locked="0"/>
    </xf>
    <xf numFmtId="641" fontId="0" fillId="36" borderId="12" xfId="0" applyFont="1" applyFill="1" applyBorder="1" applyNumberFormat="1">
      <alignment horizontal="left" vertical="center" wrapText="1" indent="1"/>
      <protection locked="0"/>
    </xf>
    <xf numFmtId="64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641" fontId="0" fillId="39" borderId="14" xfId="0" applyFont="1" applyFill="1" applyBorder="1" applyNumberFormat="1">
      <alignment horizontal="left" vertical="center" wrapText="1"/>
      <protection locked="0"/>
    </xf>
    <xf numFmtId="64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64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64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64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642" fontId="44" fillId="0" borderId="19" xfId="0" applyFont="1" applyBorder="1" applyNumberFormat="1">
      <alignment horizontal="center" vertical="center" wrapText="1"/>
    </xf>
    <xf numFmtId="642" fontId="44" fillId="0" borderId="20" xfId="0" applyFont="1" applyBorder="1" applyNumberFormat="1">
      <alignment horizontal="center" vertical="center" wrapText="1"/>
    </xf>
    <xf numFmtId="643" fontId="22" fillId="39" borderId="12" xfId="0" applyFont="1" applyFill="1" applyBorder="1" applyNumberFormat="1">
      <alignment horizontal="left" vertical="center" wrapText="1" indent="1"/>
      <protection locked="0"/>
    </xf>
    <xf numFmtId="64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64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64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63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641" fontId="22" fillId="34" borderId="12" xfId="0" applyFont="1" applyFill="1" applyBorder="1" applyNumberFormat="1">
      <alignment horizontal="left" vertical="center" wrapText="1" indent="1"/>
    </xf>
    <xf numFmtId="64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64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64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64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642" fontId="22" fillId="0" borderId="17" xfId="0" applyFont="1" applyBorder="1" applyNumberFormat="1">
      <alignment horizontal="center" vertical="center" wrapText="1"/>
    </xf>
    <xf numFmtId="642" fontId="22" fillId="0" borderId="23" xfId="0" applyFont="1" applyBorder="1" applyNumberFormat="1">
      <alignment horizontal="center" vertical="center" wrapText="1"/>
    </xf>
    <xf numFmtId="642" fontId="22" fillId="0" borderId="14" xfId="0" applyFont="1" applyBorder="1" applyNumberFormat="1">
      <alignment horizontal="center" vertical="center" wrapText="1"/>
    </xf>
    <xf numFmtId="642" fontId="22" fillId="0" borderId="15" xfId="0" applyFont="1" applyBorder="1" applyNumberFormat="1">
      <alignment horizontal="center" vertical="center" wrapText="1"/>
    </xf>
    <xf numFmtId="64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642" fontId="22" fillId="0" borderId="36" xfId="0" applyFont="1" applyBorder="1" applyNumberFormat="1">
      <alignment horizontal="center" vertical="center" wrapText="1"/>
    </xf>
    <xf numFmtId="642" fontId="22" fillId="0" borderId="12" xfId="0" applyFont="1" applyBorder="1" applyNumberFormat="1">
      <alignment horizontal="center" vertical="center" wrapText="1"/>
    </xf>
    <xf numFmtId="64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64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64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64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0" borderId="12" xfId="0" applyFont="1" applyBorder="1" applyNumberFormat="1">
      <alignment horizontal="left" vertical="center" wrapText="1"/>
    </xf>
    <xf numFmtId="641" fontId="0" fillId="0" borderId="12" xfId="0" applyFont="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641" fontId="0" fillId="35"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B9FA8-1A9D-7F4D-7525-476818CC369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B68B5-8F0D-6DD2-6446-C0ADB735730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ИМУП «ПОСЖИЛКОМСЕРВИС»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358E6-BDBF-21D8-1D47-24F39AB1DA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2AC1-654C-9C93-2C95-422E456F158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F4EA9-0F81-D2CA-9D38-B03F840F328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6C2FE-BBF9-0AD3-656B-9FB9EC9D3D6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10937-960A-0234-4F6C-74A2CF10B2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C5E46-7274-016E-C527-78D2DCA4165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A3B2-7311-A0DE-323D-E53B24F59B8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2152A-5CB7-8D82-BE6F-B7BA769482A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ИМУП «ПОСЖИЛКОМСЕРВИС»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09CE1-F051-72EA-9651-95D8A6C586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ИМУП «ПОСЖИЛКОМСЕРВИС»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6F3938-0FB1-8E4C-650E-8E5424924358}" mc:Ignorable="x14ac xr xr2 xr3">
  <sheetPr>
    <tabColor rgb="FFCCCCFF"/>
  </sheetPr>
  <dimension ref="A1:Q79"/>
  <sheetViews>
    <sheetView topLeftCell="C1" showGridLines="0" zoomScale="90" workbookViewId="0" tabSelected="1">
      <selection activeCell="F15" sqref="F1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E8828F8-A54B-D736-AD7B-D10633D31FE3}"/>
    <hyperlink ref="H17" location="Титульный!H9" display="Как заполнить?" tooltip="Помощь по работе с полями отчётной формы" xr:uid="{AA72E50C-F4D6-36C3-3937-7C5D27C37953}"/>
    <hyperlink ref="H39" location="Титульный!H9" display="Как заполнить?" tooltip="Помощь по работе с полями отчётной формы" xr:uid="{272E3EA8-A3D8-A2FF-0CB3-3871F4A724DC}"/>
    <hyperlink ref="H62" location="Титульный!H9" display="Как заполнить?" tooltip="Помощь по работе с полями отчётной формы" xr:uid="{EB1CCAED-6459-8DCC-0F8A-68DCD9F762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F6D5F-F2ED-0E53-A3C4-35BB1ACDB79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ИМУП «ПОСЖИЛКОМСЕРВИС»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C8BD0F-7CBD-FF23-AD55-EC6AF8D25F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35E433-7E19-92E4-AD8B-A0EF416795F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1A77F-88CA-B126-9677-1E003224C30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1A69C-B175-C6AE-AD77-E372911770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F3706-523A-406B-CA41-14ABB112133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18995-DCDE-A18F-5B2B-9CC42DF85D1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D68013-82B9-D4AF-AA92-4104A99BCCD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D4592-834D-3E21-2B07-A3194589FD9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BF65DB-0145-4304-13F3-2893EBE516E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3AF01-1CD6-823C-54E5-7DA7AE41C62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Рабочий поселок Искателей(11811111)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C70A6-2858-ED18-E545-645732D64D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DE1F7-7C68-9303-0BE4-2702396E9EC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ИМУП «ПОСЖИЛКОМСЕРВИС»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F2CCA-FBAF-2395-DD34-DAB11333BC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ИМУП «ПОСЖИЛКОМСЕРВИС»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6511F-E34A-028E-2737-5F4C214C060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ИМУП «ПОСЖИЛКОМСЕРВИС»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7AB91-A31C-5365-92FA-C6E94C4BCCB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ИМУП «ПОСЖИЛКОМСЕРВИС»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CE336-929D-2631-1369-C4B7B7ECED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ИМУП «ПОСЖИЛКОМСЕРВИС»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2A305-77F1-92B5-E883-501C1E768A0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ИМУП «ПОСЖИЛКОМСЕРВИС»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D4C211-631B-E20B-0ADE-484944B9005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ИМУП «ПОСЖИЛКОМСЕРВИС»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39173-A73C-0E93-9229-876E9802453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ИМУП «ПОСЖИЛКОМСЕРВИС»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68AD2-4525-0DDA-CBFA-7C39F2C8107C}"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ИМУП «ПОСЖИЛКОМСЕРВИС»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88E7F8-AF4E-506D-1F2A-58C3BC63667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ИМУП «ПОСЖИЛКОМСЕРВИС»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66</v>
      </c>
      <c r="G13" s="2114"/>
      <c r="H13" s="2115">
        <v>1</v>
      </c>
      <c r="I13" s="2106" t="str">
        <f>IF(U13="","",INDEX(TERRITORY_MR_LIST,MATCH(U13,TERRITORY_LIST_ID,0)))</f>
        <v>Территория 1</v>
      </c>
      <c r="J13" s="2108" t="s">
        <v>19</v>
      </c>
      <c r="K13" s="603"/>
      <c r="L13" s="528" t="s">
        <v>110</v>
      </c>
      <c r="M13" s="604" t="s">
        <v>22</v>
      </c>
      <c r="N13" s="813"/>
      <c r="O13" s="1417" t="s">
        <v>118</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Территория 1</v>
      </c>
      <c r="R13" s="1414" t="str">
        <f>IF($J$13="нет","без дифференциации",M13)</f>
        <v>без дифференциации</v>
      </c>
      <c r="S13" s="1417"/>
      <c r="T13" s="1417"/>
      <c r="U13" s="1267" t="s">
        <v>98</v>
      </c>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3C207-CEC4-F063-1238-9BD2B94DD8B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2634" t="s">
        <v>22</v>
      </c>
      <c r="J9" s="2635" t="s">
        <v>22</v>
      </c>
      <c r="K9" s="290"/>
      <c r="V9" s="506">
        <v>0</v>
      </c>
    </row>
    <row customHeight="1" ht="15" hidden="1">
      <c r="A10" s="506"/>
      <c r="B10" s="2398"/>
      <c r="C10" s="2399"/>
      <c r="D10" s="690" t="str">
        <f>B9&amp;".2"</f>
        <v>.2</v>
      </c>
      <c r="E10" s="691" t="s">
        <v>943</v>
      </c>
      <c r="F10" s="692" t="s">
        <v>306</v>
      </c>
      <c r="G10" s="1733" t="s">
        <v>22</v>
      </c>
      <c r="H10" s="402" t="s">
        <v>22</v>
      </c>
      <c r="I10" s="2636" t="s">
        <v>22</v>
      </c>
      <c r="J10" s="2635" t="s">
        <v>22</v>
      </c>
      <c r="K10" s="290" t="s">
        <v>944</v>
      </c>
      <c r="V10" s="506">
        <v>0</v>
      </c>
    </row>
    <row customHeight="1" ht="15" hidden="1">
      <c r="A11" s="506"/>
      <c r="B11" s="2398"/>
      <c r="C11" s="2399"/>
      <c r="D11" s="690" t="str">
        <f>B9&amp;".3"</f>
        <v>.3</v>
      </c>
      <c r="E11" s="691" t="s">
        <v>945</v>
      </c>
      <c r="F11" s="692" t="s">
        <v>306</v>
      </c>
      <c r="G11" s="1733" t="s">
        <v>22</v>
      </c>
      <c r="H11" s="402" t="s">
        <v>22</v>
      </c>
      <c r="I11" s="2636" t="s">
        <v>22</v>
      </c>
      <c r="J11" s="2635"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2634" t="s">
        <v>22</v>
      </c>
      <c r="J13" s="2635" t="s">
        <v>22</v>
      </c>
      <c r="K13" s="290" t="s">
        <v>948</v>
      </c>
      <c r="V13" s="506">
        <v>0</v>
      </c>
    </row>
    <row customHeight="1" ht="15" hidden="1">
      <c r="B14" s="2398"/>
      <c r="C14" s="2399"/>
      <c r="D14" s="690" t="str">
        <f>B13&amp;".2"</f>
        <v>.2</v>
      </c>
      <c r="E14" s="691" t="s">
        <v>949</v>
      </c>
      <c r="F14" s="692" t="s">
        <v>306</v>
      </c>
      <c r="G14" s="1733" t="s">
        <v>22</v>
      </c>
      <c r="H14" s="402" t="s">
        <v>22</v>
      </c>
      <c r="I14" s="2636" t="s">
        <v>22</v>
      </c>
      <c r="J14" s="2635"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ИМУП «ПОСЖИЛКОМСЕРВИС»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958</v>
      </c>
      <c r="J36" s="692" t="s">
        <v>306</v>
      </c>
      <c r="K36" s="290" t="s">
        <v>959</v>
      </c>
      <c r="V36" s="506">
        <v>68</v>
      </c>
    </row>
    <row customHeight="1" ht="11.549999999999999">
      <c r="A37" s="506"/>
      <c r="C37" s="506"/>
      <c r="D37" s="348"/>
      <c r="E37" s="581" t="s">
        <v>960</v>
      </c>
      <c r="F37" s="573"/>
      <c r="G37" s="695"/>
      <c r="H37" s="695"/>
      <c r="I37" s="695"/>
      <c r="J37" s="695"/>
      <c r="K37" s="574"/>
      <c r="U37" s="506"/>
      <c r="V37" s="506">
        <v>11</v>
      </c>
    </row>
    <row customHeight="1" ht="71.25">
      <c r="A38" s="506"/>
      <c r="B38" s="506" t="s">
        <v>961</v>
      </c>
      <c r="C38" s="527"/>
      <c r="D38" s="693">
        <v>4</v>
      </c>
      <c r="E38" s="694" t="s">
        <v>962</v>
      </c>
      <c r="F38" s="696" t="s">
        <v>306</v>
      </c>
      <c r="G38" s="815" t="s">
        <v>957</v>
      </c>
      <c r="H38" s="816" t="s">
        <v>306</v>
      </c>
      <c r="I38" s="525" t="s">
        <v>958</v>
      </c>
      <c r="J38" s="522" t="s">
        <v>306</v>
      </c>
      <c r="K38" s="680" t="s">
        <v>963</v>
      </c>
      <c r="V38" s="506">
        <v>68</v>
      </c>
    </row>
    <row customHeight="1" ht="11.549999999999999">
      <c r="A39" s="506"/>
      <c r="C39" s="506"/>
      <c r="D39" s="348"/>
      <c r="E39" s="581" t="s">
        <v>964</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09D945-44F6-18C5-FF93-BDF3AE291062}"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965</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ИМУП «ПОСЖИЛКОМСЕРВИС»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965</v>
      </c>
      <c r="H9" s="2176" t="s">
        <v>966</v>
      </c>
      <c r="I9" s="2128" t="s">
        <v>967</v>
      </c>
      <c r="J9" s="2128" t="s">
        <v>968</v>
      </c>
      <c r="K9" s="2128" t="s">
        <v>969</v>
      </c>
      <c r="L9" s="2128" t="s">
        <v>970</v>
      </c>
      <c r="M9" s="2128" t="s">
        <v>971</v>
      </c>
      <c r="N9" s="2210" t="s">
        <v>972</v>
      </c>
      <c r="O9" s="2210"/>
      <c r="P9" s="2210"/>
      <c r="Q9" s="2400" t="s">
        <v>973</v>
      </c>
      <c r="R9" s="2401"/>
      <c r="S9" s="2401"/>
      <c r="T9" s="2402"/>
      <c r="U9" s="2400" t="s">
        <v>974</v>
      </c>
      <c r="V9" s="2401"/>
      <c r="W9" s="2401"/>
      <c r="X9" s="2402"/>
      <c r="Y9" s="2102" t="s">
        <v>975</v>
      </c>
      <c r="Z9" s="2103"/>
      <c r="AA9" s="2103"/>
      <c r="AB9" s="2104"/>
      <c r="AE9" s="759">
        <v>41</v>
      </c>
    </row>
    <row customHeight="1" ht="43.050000000000004">
      <c r="A10" s="906"/>
      <c r="B10" s="906"/>
      <c r="C10" s="906"/>
      <c r="F10" s="2176"/>
      <c r="G10" s="2176"/>
      <c r="H10" s="2233"/>
      <c r="I10" s="2176"/>
      <c r="J10" s="2176"/>
      <c r="K10" s="2176"/>
      <c r="L10" s="2176"/>
      <c r="M10" s="2176"/>
      <c r="N10" s="904" t="s">
        <v>976</v>
      </c>
      <c r="O10" s="904" t="s">
        <v>977</v>
      </c>
      <c r="P10" s="905" t="s">
        <v>978</v>
      </c>
      <c r="Q10" s="916" t="s">
        <v>89</v>
      </c>
      <c r="R10" s="916" t="s">
        <v>979</v>
      </c>
      <c r="S10" s="916" t="s">
        <v>980</v>
      </c>
      <c r="T10" s="917" t="s">
        <v>981</v>
      </c>
      <c r="U10" s="916" t="s">
        <v>89</v>
      </c>
      <c r="V10" s="916" t="s">
        <v>982</v>
      </c>
      <c r="W10" s="916" t="s">
        <v>980</v>
      </c>
      <c r="X10" s="917" t="s">
        <v>981</v>
      </c>
      <c r="Y10" s="302" t="s">
        <v>983</v>
      </c>
      <c r="Z10" s="2102" t="s">
        <v>88</v>
      </c>
      <c r="AA10" s="2104"/>
      <c r="AB10" s="1050" t="s">
        <v>984</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985</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986</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38083-6A51-B203-69C2-BD92716BC41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ИМУП «ПОСЖИЛКОМСЕРВИС»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987</v>
      </c>
      <c r="G9" s="2410" t="s">
        <v>988</v>
      </c>
      <c r="H9" s="2411"/>
      <c r="I9" s="2128" t="s">
        <v>989</v>
      </c>
      <c r="J9" s="2128"/>
      <c r="K9" s="2128" t="s">
        <v>990</v>
      </c>
      <c r="L9" s="2128"/>
      <c r="M9" s="2128"/>
      <c r="N9" s="2128"/>
      <c r="O9" s="2128"/>
      <c r="P9" s="2128"/>
      <c r="Q9" s="2128"/>
      <c r="R9" s="2128"/>
      <c r="S9" s="2128"/>
      <c r="T9" s="2128"/>
      <c r="U9" s="2128"/>
      <c r="V9" s="2128"/>
      <c r="W9" s="2128"/>
      <c r="X9" s="2128"/>
      <c r="Y9" s="2128"/>
      <c r="Z9" s="2193" t="s">
        <v>991</v>
      </c>
      <c r="AA9" s="2194"/>
      <c r="AB9" s="2128" t="s">
        <v>992</v>
      </c>
      <c r="AC9" s="2128"/>
      <c r="AD9" s="2128"/>
      <c r="AE9" s="2128"/>
      <c r="AF9" s="2176" t="s">
        <v>993</v>
      </c>
      <c r="AG9" s="2128" t="s">
        <v>994</v>
      </c>
      <c r="AH9" s="2128"/>
      <c r="AI9" s="2176" t="s">
        <v>995</v>
      </c>
      <c r="AJ9" s="2128" t="s">
        <v>996</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997</v>
      </c>
      <c r="L10" s="2102" t="s">
        <v>998</v>
      </c>
      <c r="M10" s="2104"/>
      <c r="N10" s="2128" t="s">
        <v>999</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1000</v>
      </c>
      <c r="M11" s="2176" t="s">
        <v>1001</v>
      </c>
      <c r="N11" s="2128" t="s">
        <v>1002</v>
      </c>
      <c r="O11" s="2128"/>
      <c r="P11" s="2419" t="s">
        <v>983</v>
      </c>
      <c r="Q11" s="2419" t="s">
        <v>1003</v>
      </c>
      <c r="R11" s="2419" t="s">
        <v>1004</v>
      </c>
      <c r="S11" s="2419" t="s">
        <v>1005</v>
      </c>
      <c r="T11" s="2419"/>
      <c r="U11" s="2419"/>
      <c r="V11" s="2419"/>
      <c r="W11" s="2419"/>
      <c r="X11" s="2419"/>
      <c r="Y11" s="2419"/>
      <c r="Z11" s="2195"/>
      <c r="AA11" s="2196"/>
      <c r="AB11" s="2128" t="s">
        <v>1006</v>
      </c>
      <c r="AC11" s="2128"/>
      <c r="AD11" s="2102" t="s">
        <v>1007</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1008</v>
      </c>
      <c r="K12" s="2128"/>
      <c r="L12" s="2233"/>
      <c r="M12" s="2233"/>
      <c r="N12" s="2128"/>
      <c r="O12" s="2128"/>
      <c r="P12" s="2419"/>
      <c r="Q12" s="2419"/>
      <c r="R12" s="2419"/>
      <c r="S12" s="1135" t="s">
        <v>86</v>
      </c>
      <c r="T12" s="1135" t="s">
        <v>87</v>
      </c>
      <c r="U12" s="1135" t="s">
        <v>85</v>
      </c>
      <c r="V12" s="1135" t="s">
        <v>1009</v>
      </c>
      <c r="W12" s="1135" t="s">
        <v>85</v>
      </c>
      <c r="X12" s="1135" t="s">
        <v>1010</v>
      </c>
      <c r="Y12" s="1135" t="s">
        <v>1011</v>
      </c>
      <c r="Z12" s="2201"/>
      <c r="AA12" s="2202"/>
      <c r="AB12" s="1142" t="s">
        <v>1012</v>
      </c>
      <c r="AC12" s="1142" t="s">
        <v>1013</v>
      </c>
      <c r="AD12" s="1142" t="s">
        <v>1012</v>
      </c>
      <c r="AE12" s="1142" t="s">
        <v>1013</v>
      </c>
      <c r="AF12" s="2233"/>
      <c r="AG12" s="1155" t="s">
        <v>1014</v>
      </c>
      <c r="AH12" s="1155" t="s">
        <v>1015</v>
      </c>
      <c r="AI12" s="2233"/>
      <c r="AJ12" s="1155" t="s">
        <v>1014</v>
      </c>
      <c r="AK12" s="1155" t="s">
        <v>1015</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1016</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60FAF-AF31-CDEF-69AF-739AA868269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ИМУП «ПОСЖИЛКОМСЕРВИС»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1017</v>
      </c>
      <c r="H10" s="2427" t="s">
        <v>1018</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1019</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1020</v>
      </c>
      <c r="G14" s="2422" t="s">
        <v>1021</v>
      </c>
      <c r="H14" s="2422"/>
      <c r="I14" s="2422"/>
      <c r="J14" s="2422"/>
      <c r="K14" s="1235"/>
      <c r="W14" s="1156">
        <v>11</v>
      </c>
    </row>
    <row customHeight="1" ht="11.549999999999999">
      <c r="F15" s="1231">
        <v>1</v>
      </c>
      <c r="G15" s="691" t="s">
        <v>1022</v>
      </c>
      <c r="H15" s="1237">
        <f>SUM(I15:J15)</f>
        <v>0</v>
      </c>
      <c r="I15" s="1237">
        <f>SUM(I16:I27)</f>
        <v>0</v>
      </c>
      <c r="J15" s="1226"/>
      <c r="K15" s="1235"/>
      <c r="W15" s="1156">
        <v>11</v>
      </c>
    </row>
    <row customHeight="1" ht="24">
      <c r="F16" s="1231" t="s">
        <v>1023</v>
      </c>
      <c r="G16" s="1238" t="s">
        <v>1024</v>
      </c>
      <c r="H16" s="1237">
        <f>SUM(I16:J16)</f>
        <v>0</v>
      </c>
      <c r="I16" s="1236"/>
      <c r="J16" s="1226"/>
      <c r="K16" s="1235"/>
      <c r="W16" s="1156">
        <v>23</v>
      </c>
    </row>
    <row customHeight="1" ht="24">
      <c r="F17" s="1231" t="s">
        <v>1025</v>
      </c>
      <c r="G17" s="1238" t="s">
        <v>1026</v>
      </c>
      <c r="H17" s="1237">
        <f>SUM(I17:J17)</f>
        <v>0</v>
      </c>
      <c r="I17" s="1236"/>
      <c r="J17" s="1226"/>
      <c r="K17" s="1235"/>
      <c r="W17" s="1156">
        <v>23</v>
      </c>
    </row>
    <row customHeight="1" ht="35.699999999999996">
      <c r="F18" s="1231" t="s">
        <v>1027</v>
      </c>
      <c r="G18" s="1238" t="s">
        <v>1028</v>
      </c>
      <c r="H18" s="1237">
        <f>SUM(I18:J18)</f>
        <v>0</v>
      </c>
      <c r="I18" s="1236"/>
      <c r="J18" s="1226"/>
      <c r="K18" s="1235"/>
      <c r="W18" s="1156">
        <v>34</v>
      </c>
    </row>
    <row customHeight="1" ht="35.699999999999996">
      <c r="F19" s="1231" t="s">
        <v>1029</v>
      </c>
      <c r="G19" s="1238" t="s">
        <v>1030</v>
      </c>
      <c r="H19" s="1237">
        <f>SUM(I19:J19)</f>
        <v>0</v>
      </c>
      <c r="I19" s="1236"/>
      <c r="J19" s="1226"/>
      <c r="K19" s="1235"/>
      <c r="W19" s="1156">
        <v>34</v>
      </c>
    </row>
    <row customHeight="1" ht="48.29999999999999">
      <c r="F20" s="1231" t="s">
        <v>1031</v>
      </c>
      <c r="G20" s="1238" t="s">
        <v>1032</v>
      </c>
      <c r="H20" s="1237">
        <f>SUM(I20:J20)</f>
        <v>0</v>
      </c>
      <c r="I20" s="1236"/>
      <c r="J20" s="1226"/>
      <c r="K20" s="1235"/>
      <c r="W20" s="1156">
        <v>46</v>
      </c>
    </row>
    <row customHeight="1" ht="35.699999999999996">
      <c r="F21" s="1231" t="s">
        <v>1033</v>
      </c>
      <c r="G21" s="1238" t="s">
        <v>1034</v>
      </c>
      <c r="H21" s="1237">
        <f>SUM(I21:J21)</f>
        <v>0</v>
      </c>
      <c r="I21" s="1236"/>
      <c r="J21" s="1226"/>
      <c r="K21" s="1235"/>
      <c r="W21" s="1156">
        <v>34</v>
      </c>
    </row>
    <row customHeight="1" ht="35.699999999999996">
      <c r="F22" s="1231" t="s">
        <v>1035</v>
      </c>
      <c r="G22" s="1238" t="s">
        <v>1036</v>
      </c>
      <c r="H22" s="1237">
        <f>SUM(I22:J22)</f>
        <v>0</v>
      </c>
      <c r="I22" s="1236"/>
      <c r="J22" s="1226"/>
      <c r="K22" s="1235"/>
      <c r="W22" s="1156">
        <v>34</v>
      </c>
    </row>
    <row customHeight="1" ht="24">
      <c r="F23" s="1231" t="s">
        <v>1037</v>
      </c>
      <c r="G23" s="1238" t="s">
        <v>1038</v>
      </c>
      <c r="H23" s="1237">
        <f>SUM(I23:J23)</f>
        <v>0</v>
      </c>
      <c r="I23" s="1236"/>
      <c r="J23" s="1226"/>
      <c r="K23" s="1235"/>
      <c r="W23" s="1156">
        <v>23</v>
      </c>
    </row>
    <row customHeight="1" ht="24">
      <c r="F24" s="1231" t="s">
        <v>1039</v>
      </c>
      <c r="G24" s="1238" t="s">
        <v>1040</v>
      </c>
      <c r="H24" s="1237">
        <f>SUM(I24:J24)</f>
        <v>0</v>
      </c>
      <c r="I24" s="1236"/>
      <c r="J24" s="1226"/>
      <c r="K24" s="1235"/>
      <c r="W24" s="1156">
        <v>23</v>
      </c>
    </row>
    <row customHeight="1" ht="35.699999999999996">
      <c r="F25" s="1231" t="s">
        <v>1041</v>
      </c>
      <c r="G25" s="1238" t="s">
        <v>1042</v>
      </c>
      <c r="H25" s="1237">
        <f>SUM(I25:J25)</f>
        <v>0</v>
      </c>
      <c r="I25" s="1236"/>
      <c r="J25" s="1226"/>
      <c r="K25" s="1235"/>
      <c r="W25" s="1156">
        <v>34</v>
      </c>
    </row>
    <row customHeight="1" ht="35.699999999999996">
      <c r="F26" s="1231" t="s">
        <v>1043</v>
      </c>
      <c r="G26" s="1238" t="s">
        <v>1044</v>
      </c>
      <c r="H26" s="1237">
        <f>SUM(I26:J26)</f>
        <v>0</v>
      </c>
      <c r="I26" s="1236"/>
      <c r="J26" s="1226"/>
      <c r="K26" s="1235"/>
      <c r="W26" s="1156">
        <v>34</v>
      </c>
    </row>
    <row customHeight="1" ht="11.549999999999999">
      <c r="F27" s="1231" t="s">
        <v>1045</v>
      </c>
      <c r="G27" s="1238" t="s">
        <v>1046</v>
      </c>
      <c r="H27" s="1237">
        <f>SUM(I27:J27)</f>
        <v>0</v>
      </c>
      <c r="I27" s="1236"/>
      <c r="J27" s="1226"/>
      <c r="K27" s="1235"/>
      <c r="W27" s="1156">
        <v>11</v>
      </c>
    </row>
    <row customHeight="1" ht="11.549999999999999">
      <c r="F28" s="1231">
        <v>2</v>
      </c>
      <c r="G28" s="691" t="s">
        <v>1047</v>
      </c>
      <c r="H28" s="1237">
        <f>SUM(I28:J28)</f>
        <v>0</v>
      </c>
      <c r="I28" s="1237">
        <f>SUM(I29:I31)</f>
        <v>0</v>
      </c>
      <c r="J28" s="1226"/>
      <c r="K28" s="1235"/>
      <c r="W28" s="1156">
        <v>11</v>
      </c>
    </row>
    <row customHeight="1" ht="11.549999999999999">
      <c r="F29" s="1231" t="s">
        <v>709</v>
      </c>
      <c r="G29" s="1238" t="s">
        <v>1048</v>
      </c>
      <c r="H29" s="1237">
        <f>SUM(I29:J29)</f>
        <v>0</v>
      </c>
      <c r="I29" s="1236"/>
      <c r="J29" s="1226"/>
      <c r="K29" s="1235"/>
      <c r="W29" s="1156">
        <v>11</v>
      </c>
    </row>
    <row customHeight="1" ht="11.549999999999999">
      <c r="F30" s="1231" t="s">
        <v>307</v>
      </c>
      <c r="G30" s="1238" t="s">
        <v>1049</v>
      </c>
      <c r="H30" s="1237">
        <f>SUM(I30:J30)</f>
        <v>0</v>
      </c>
      <c r="I30" s="1236"/>
      <c r="J30" s="1226"/>
      <c r="K30" s="1235"/>
      <c r="W30" s="1156">
        <v>11</v>
      </c>
    </row>
    <row customHeight="1" ht="11.549999999999999">
      <c r="F31" s="1231" t="s">
        <v>310</v>
      </c>
      <c r="G31" s="1238" t="s">
        <v>1050</v>
      </c>
      <c r="H31" s="1237">
        <f>SUM(I31:J31)</f>
        <v>0</v>
      </c>
      <c r="I31" s="1236"/>
      <c r="J31" s="1226"/>
      <c r="K31" s="1235"/>
      <c r="W31" s="1156">
        <v>11</v>
      </c>
    </row>
    <row customHeight="1" ht="11.549999999999999">
      <c r="F32" s="1231">
        <v>3</v>
      </c>
      <c r="G32" s="691" t="s">
        <v>1051</v>
      </c>
      <c r="H32" s="1237">
        <f>SUM(I32:J32)</f>
        <v>0</v>
      </c>
      <c r="I32" s="1237">
        <f>SUM(I33:I34)</f>
        <v>0</v>
      </c>
      <c r="J32" s="1226"/>
      <c r="K32" s="1235"/>
      <c r="W32" s="1156">
        <v>11</v>
      </c>
    </row>
    <row customHeight="1" ht="48.29999999999999">
      <c r="F33" s="1231" t="s">
        <v>324</v>
      </c>
      <c r="G33" s="1238" t="s">
        <v>1052</v>
      </c>
      <c r="H33" s="1237">
        <f>SUM(I33:J33)</f>
        <v>0</v>
      </c>
      <c r="I33" s="1236"/>
      <c r="J33" s="1226"/>
      <c r="K33" s="1235"/>
      <c r="W33" s="1156">
        <v>46</v>
      </c>
    </row>
    <row customHeight="1" ht="11.549999999999999">
      <c r="F34" s="1231" t="s">
        <v>332</v>
      </c>
      <c r="G34" s="1238" t="s">
        <v>1053</v>
      </c>
      <c r="H34" s="1237">
        <f>SUM(I34:J34)</f>
        <v>0</v>
      </c>
      <c r="I34" s="1236"/>
      <c r="J34" s="1226"/>
      <c r="K34" s="1235"/>
      <c r="W34" s="1156">
        <v>11</v>
      </c>
    </row>
    <row customHeight="1" ht="11.549999999999999">
      <c r="F35" s="1231">
        <v>4</v>
      </c>
      <c r="G35" s="691" t="s">
        <v>1054</v>
      </c>
      <c r="H35" s="1237">
        <f>SUM(I35:J35)</f>
        <v>0</v>
      </c>
      <c r="I35" s="1236"/>
      <c r="J35" s="1226"/>
      <c r="K35" s="1235"/>
      <c r="W35" s="1156">
        <v>11</v>
      </c>
    </row>
    <row customHeight="1" ht="11.549999999999999">
      <c r="F36" s="1231"/>
      <c r="G36" s="694" t="s">
        <v>1055</v>
      </c>
      <c r="H36" s="1237">
        <f>SUM(I36:J36)</f>
        <v>0</v>
      </c>
      <c r="I36" s="1237">
        <f>SUM(I15,I28,I32,I35)</f>
        <v>0</v>
      </c>
      <c r="J36" s="1226"/>
      <c r="K36" s="1235"/>
      <c r="W36" s="1156">
        <v>11</v>
      </c>
    </row>
    <row customHeight="1" ht="29.25">
      <c r="F37" s="1232" t="s">
        <v>1056</v>
      </c>
      <c r="G37" s="2423" t="s">
        <v>1057</v>
      </c>
      <c r="H37" s="2423"/>
      <c r="I37" s="2423"/>
      <c r="J37" s="2423"/>
      <c r="K37" s="1235"/>
      <c r="W37" s="1156">
        <v>28</v>
      </c>
    </row>
    <row customHeight="1" ht="24">
      <c r="F38" s="1231" t="s">
        <v>110</v>
      </c>
      <c r="G38" s="691" t="s">
        <v>1058</v>
      </c>
      <c r="H38" s="1237">
        <f>SUM(I38:J38)</f>
        <v>0</v>
      </c>
      <c r="I38" s="1237">
        <f>SUM(I39,I44,I47)</f>
        <v>0</v>
      </c>
      <c r="J38" s="1226"/>
      <c r="K38" s="1235"/>
      <c r="W38" s="1156">
        <v>23</v>
      </c>
    </row>
    <row customHeight="1" ht="11.549999999999999">
      <c r="F39" s="1231" t="s">
        <v>1023</v>
      </c>
      <c r="G39" s="1238" t="s">
        <v>1022</v>
      </c>
      <c r="H39" s="1237">
        <f>SUM(I39:J39)</f>
        <v>0</v>
      </c>
      <c r="I39" s="1237">
        <f>SUM(I40:I43)</f>
        <v>0</v>
      </c>
      <c r="J39" s="1226"/>
      <c r="K39" s="1235"/>
      <c r="W39" s="1156">
        <v>11</v>
      </c>
    </row>
    <row customHeight="1" ht="24">
      <c r="F40" s="1231" t="s">
        <v>1059</v>
      </c>
      <c r="G40" s="1239" t="s">
        <v>1060</v>
      </c>
      <c r="H40" s="1237">
        <f>SUM(I40:J40)</f>
        <v>0</v>
      </c>
      <c r="I40" s="1236"/>
      <c r="J40" s="1226"/>
      <c r="K40" s="1235"/>
      <c r="W40" s="1156">
        <v>23</v>
      </c>
    </row>
    <row customHeight="1" ht="11.549999999999999">
      <c r="F41" s="1231" t="s">
        <v>1061</v>
      </c>
      <c r="G41" s="1239" t="s">
        <v>1062</v>
      </c>
      <c r="H41" s="1237">
        <f>SUM(I41:J41)</f>
        <v>0</v>
      </c>
      <c r="I41" s="1236"/>
      <c r="J41" s="1226"/>
      <c r="K41" s="1235"/>
      <c r="W41" s="1156">
        <v>11</v>
      </c>
    </row>
    <row customHeight="1" ht="11.549999999999999">
      <c r="F42" s="1231" t="s">
        <v>1063</v>
      </c>
      <c r="G42" s="1239" t="s">
        <v>1064</v>
      </c>
      <c r="H42" s="1237">
        <f>SUM(I42:J42)</f>
        <v>0</v>
      </c>
      <c r="I42" s="1236"/>
      <c r="J42" s="1226"/>
      <c r="K42" s="1235"/>
      <c r="W42" s="1156">
        <v>11</v>
      </c>
    </row>
    <row customHeight="1" ht="35.699999999999996">
      <c r="F43" s="1231" t="s">
        <v>1065</v>
      </c>
      <c r="G43" s="1239" t="s">
        <v>1066</v>
      </c>
      <c r="H43" s="1237">
        <f>SUM(I43:J43)</f>
        <v>0</v>
      </c>
      <c r="I43" s="1236"/>
      <c r="J43" s="1226"/>
      <c r="K43" s="1235"/>
      <c r="W43" s="1156">
        <v>34</v>
      </c>
    </row>
    <row customHeight="1" ht="11.549999999999999">
      <c r="F44" s="1231" t="s">
        <v>1025</v>
      </c>
      <c r="G44" s="1238" t="s">
        <v>1051</v>
      </c>
      <c r="H44" s="1237">
        <f>SUM(I44:J44)</f>
        <v>0</v>
      </c>
      <c r="I44" s="1237">
        <f>SUM(I45:I46)</f>
        <v>0</v>
      </c>
      <c r="J44" s="1226"/>
      <c r="K44" s="1235"/>
      <c r="W44" s="1156">
        <v>11</v>
      </c>
    </row>
    <row customHeight="1" ht="48.29999999999999">
      <c r="F45" s="1231" t="s">
        <v>1067</v>
      </c>
      <c r="G45" s="1239" t="s">
        <v>1052</v>
      </c>
      <c r="H45" s="1237">
        <f>SUM(I45:J45)</f>
        <v>0</v>
      </c>
      <c r="I45" s="1236"/>
      <c r="J45" s="1226"/>
      <c r="K45" s="1235"/>
      <c r="W45" s="1156">
        <v>46</v>
      </c>
    </row>
    <row customHeight="1" ht="11.549999999999999">
      <c r="F46" s="1231" t="s">
        <v>1068</v>
      </c>
      <c r="G46" s="1239" t="s">
        <v>1053</v>
      </c>
      <c r="H46" s="1237">
        <f>SUM(I46:J46)</f>
        <v>0</v>
      </c>
      <c r="I46" s="1236"/>
      <c r="J46" s="1226"/>
      <c r="K46" s="1235"/>
      <c r="W46" s="1156">
        <v>11</v>
      </c>
    </row>
    <row customHeight="1" ht="11.549999999999999">
      <c r="F47" s="1231" t="s">
        <v>1027</v>
      </c>
      <c r="G47" s="1238" t="s">
        <v>1069</v>
      </c>
      <c r="H47" s="1237">
        <f>SUM(I47:J47)</f>
        <v>0</v>
      </c>
      <c r="I47" s="1236"/>
      <c r="J47" s="1226"/>
      <c r="K47" s="1235"/>
      <c r="W47" s="1156">
        <v>11</v>
      </c>
    </row>
    <row customHeight="1" ht="24">
      <c r="F48" s="1231" t="s">
        <v>111</v>
      </c>
      <c r="G48" s="691" t="s">
        <v>1070</v>
      </c>
      <c r="H48" s="1237">
        <f>SUM(I48:J48)</f>
        <v>0</v>
      </c>
      <c r="I48" s="1237">
        <f>SUM(I49,I54,I57)</f>
        <v>0</v>
      </c>
      <c r="J48" s="1226"/>
      <c r="K48" s="1235"/>
      <c r="W48" s="1156">
        <v>23</v>
      </c>
    </row>
    <row customHeight="1" ht="11.549999999999999">
      <c r="F49" s="1231" t="s">
        <v>709</v>
      </c>
      <c r="G49" s="1238" t="s">
        <v>1022</v>
      </c>
      <c r="H49" s="1237">
        <f>SUM(I49:J49)</f>
        <v>0</v>
      </c>
      <c r="I49" s="1237">
        <f>SUM(I50:I53)</f>
        <v>0</v>
      </c>
      <c r="J49" s="1226"/>
      <c r="K49" s="1235"/>
      <c r="W49" s="1156">
        <v>11</v>
      </c>
    </row>
    <row customHeight="1" ht="24">
      <c r="F50" s="1231" t="s">
        <v>712</v>
      </c>
      <c r="G50" s="1239" t="s">
        <v>1060</v>
      </c>
      <c r="H50" s="1237">
        <f>SUM(I50:J50)</f>
        <v>0</v>
      </c>
      <c r="I50" s="1236"/>
      <c r="J50" s="1226"/>
      <c r="K50" s="1235"/>
      <c r="W50" s="1156">
        <v>23</v>
      </c>
    </row>
    <row customHeight="1" ht="11.549999999999999">
      <c r="F51" s="1231" t="s">
        <v>715</v>
      </c>
      <c r="G51" s="1239" t="s">
        <v>1062</v>
      </c>
      <c r="H51" s="1237">
        <f>SUM(I51:J51)</f>
        <v>0</v>
      </c>
      <c r="I51" s="1236"/>
      <c r="J51" s="1226"/>
      <c r="K51" s="1235"/>
      <c r="W51" s="1156">
        <v>11</v>
      </c>
    </row>
    <row customHeight="1" ht="11.549999999999999">
      <c r="F52" s="1231" t="s">
        <v>1071</v>
      </c>
      <c r="G52" s="1239" t="s">
        <v>1064</v>
      </c>
      <c r="H52" s="1237">
        <f>SUM(I52:J52)</f>
        <v>0</v>
      </c>
      <c r="I52" s="1236"/>
      <c r="J52" s="1226"/>
      <c r="K52" s="1235"/>
      <c r="W52" s="1156">
        <v>11</v>
      </c>
    </row>
    <row customHeight="1" ht="35.699999999999996">
      <c r="F53" s="1231" t="s">
        <v>1072</v>
      </c>
      <c r="G53" s="1239" t="s">
        <v>1066</v>
      </c>
      <c r="H53" s="1237">
        <f>SUM(I53:J53)</f>
        <v>0</v>
      </c>
      <c r="I53" s="1236"/>
      <c r="J53" s="1226"/>
      <c r="K53" s="1235"/>
      <c r="W53" s="1156">
        <v>34</v>
      </c>
    </row>
    <row customHeight="1" ht="11.549999999999999">
      <c r="F54" s="1231" t="s">
        <v>307</v>
      </c>
      <c r="G54" s="1238" t="s">
        <v>1051</v>
      </c>
      <c r="H54" s="1237">
        <f>SUM(I54:J54)</f>
        <v>0</v>
      </c>
      <c r="I54" s="1237">
        <f>SUM(I55:I56)</f>
        <v>0</v>
      </c>
      <c r="J54" s="1226"/>
      <c r="K54" s="1235"/>
      <c r="W54" s="1156">
        <v>11</v>
      </c>
    </row>
    <row customHeight="1" ht="48.29999999999999">
      <c r="F55" s="1231" t="s">
        <v>719</v>
      </c>
      <c r="G55" s="1239" t="s">
        <v>1052</v>
      </c>
      <c r="H55" s="1237">
        <f>SUM(I55:J55)</f>
        <v>0</v>
      </c>
      <c r="I55" s="1236"/>
      <c r="J55" s="1226"/>
      <c r="K55" s="1235"/>
      <c r="W55" s="1156">
        <v>46</v>
      </c>
    </row>
    <row customHeight="1" ht="11.549999999999999">
      <c r="F56" s="1231" t="s">
        <v>721</v>
      </c>
      <c r="G56" s="1239" t="s">
        <v>1053</v>
      </c>
      <c r="H56" s="1237">
        <f>SUM(I56:J56)</f>
        <v>0</v>
      </c>
      <c r="I56" s="1236"/>
      <c r="J56" s="1226"/>
      <c r="K56" s="1235"/>
      <c r="W56" s="1156">
        <v>11</v>
      </c>
    </row>
    <row customHeight="1" ht="11.549999999999999">
      <c r="F57" s="1231" t="s">
        <v>310</v>
      </c>
      <c r="G57" s="1238" t="s">
        <v>1069</v>
      </c>
      <c r="H57" s="1237">
        <f>SUM(I57:J57)</f>
        <v>0</v>
      </c>
      <c r="I57" s="1236"/>
      <c r="J57" s="1226"/>
      <c r="K57" s="1235"/>
      <c r="W57" s="1156">
        <v>11</v>
      </c>
    </row>
    <row customHeight="1" ht="11.549999999999999">
      <c r="F58" s="1231"/>
      <c r="G58" s="1240" t="s">
        <v>1055</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6BE467-2B75-308D-955A-0B16A206210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ИМУП «ПОСЖИЛКОМСЕРВИС»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1073</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1074</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1075</v>
      </c>
      <c r="H11" s="2438" t="s">
        <v>1076</v>
      </c>
      <c r="I11" s="2438" t="s">
        <v>1077</v>
      </c>
      <c r="J11" s="2439"/>
      <c r="K11" s="2439"/>
      <c r="L11" s="2439"/>
      <c r="M11" s="2439"/>
      <c r="N11" s="2439"/>
      <c r="O11" s="2210" t="s">
        <v>1078</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1078</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1078</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1079</v>
      </c>
      <c r="P12" s="2210"/>
      <c r="Q12" s="2210"/>
      <c r="R12" s="2210"/>
      <c r="S12" s="2210" t="s">
        <v>1080</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1081</v>
      </c>
      <c r="BU12" s="2388"/>
      <c r="BV12" s="2388"/>
      <c r="BW12" s="2434"/>
      <c r="BX12" s="2387" t="s">
        <v>1082</v>
      </c>
      <c r="BY12" s="2388"/>
      <c r="BZ12" s="2388"/>
      <c r="CA12" s="2434"/>
      <c r="CB12" s="2387" t="s">
        <v>1083</v>
      </c>
      <c r="CC12" s="2434"/>
      <c r="CD12" s="2387" t="s">
        <v>1084</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1085</v>
      </c>
      <c r="CZ12" s="2388"/>
      <c r="DA12" s="2388"/>
      <c r="DB12" s="2388"/>
      <c r="DC12" s="2388"/>
      <c r="DD12" s="2434"/>
      <c r="DE12" s="2387" t="s">
        <v>1086</v>
      </c>
      <c r="DF12" s="2434"/>
      <c r="DG12" s="2387" t="s">
        <v>1084</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1087</v>
      </c>
      <c r="P13" s="2210"/>
      <c r="Q13" s="2210"/>
      <c r="R13" s="2210"/>
      <c r="S13" s="2337" t="s">
        <v>1088</v>
      </c>
      <c r="T13" s="2389"/>
      <c r="U13" s="2128" t="s">
        <v>1089</v>
      </c>
      <c r="V13" s="2128"/>
      <c r="W13" s="2128"/>
      <c r="X13" s="2128"/>
      <c r="Y13" s="2128" t="s">
        <v>1090</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1091</v>
      </c>
      <c r="BU13" s="2389"/>
      <c r="BV13" s="2337" t="s">
        <v>1092</v>
      </c>
      <c r="BW13" s="2389"/>
      <c r="BX13" s="2337" t="s">
        <v>1093</v>
      </c>
      <c r="BY13" s="2389"/>
      <c r="BZ13" s="2337" t="s">
        <v>1094</v>
      </c>
      <c r="CA13" s="2389"/>
      <c r="CB13" s="2337" t="s">
        <v>1095</v>
      </c>
      <c r="CC13" s="2389"/>
      <c r="CD13" s="2337" t="s">
        <v>1096</v>
      </c>
      <c r="CE13" s="2389"/>
      <c r="CF13" s="2337" t="s">
        <v>1097</v>
      </c>
      <c r="CG13" s="2389"/>
      <c r="CH13" s="2387" t="s">
        <v>1098</v>
      </c>
      <c r="CI13" s="2388"/>
      <c r="CJ13" s="2388"/>
      <c r="CK13" s="2434"/>
      <c r="CL13" s="2437"/>
      <c r="CM13" s="2435"/>
      <c r="CN13" s="2435"/>
      <c r="CO13" s="2435"/>
      <c r="CP13" s="2435"/>
      <c r="CQ13" s="2435"/>
      <c r="CR13" s="2435"/>
      <c r="CS13" s="2435"/>
      <c r="CT13" s="2435"/>
      <c r="CU13" s="2435"/>
      <c r="CV13" s="2435"/>
      <c r="CW13" s="2435"/>
      <c r="CX13" s="2454"/>
      <c r="CY13" s="2337" t="s">
        <v>1099</v>
      </c>
      <c r="CZ13" s="2389"/>
      <c r="DA13" s="2337" t="s">
        <v>1100</v>
      </c>
      <c r="DB13" s="2389"/>
      <c r="DC13" s="2337" t="s">
        <v>1101</v>
      </c>
      <c r="DD13" s="2389"/>
      <c r="DE13" s="2337" t="s">
        <v>1102</v>
      </c>
      <c r="DF13" s="2389"/>
      <c r="DG13" s="2387" t="s">
        <v>1103</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1104</v>
      </c>
      <c r="P14" s="2389"/>
      <c r="Q14" s="2337" t="s">
        <v>1105</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1106</v>
      </c>
      <c r="CI14" s="2389"/>
      <c r="CJ14" s="2337" t="s">
        <v>1107</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1108</v>
      </c>
      <c r="DH14" s="2389"/>
      <c r="DI14" s="2337" t="s">
        <v>1109</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1110</v>
      </c>
      <c r="CC16" s="2434"/>
      <c r="CD16" s="2387" t="s">
        <v>558</v>
      </c>
      <c r="CE16" s="2434"/>
      <c r="CF16" s="2387" t="s">
        <v>1111</v>
      </c>
      <c r="CG16" s="2434"/>
      <c r="CH16" s="2387" t="s">
        <v>1112</v>
      </c>
      <c r="CI16" s="2434"/>
      <c r="CJ16" s="2387" t="s">
        <v>1112</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1110</v>
      </c>
      <c r="DF16" s="2434"/>
      <c r="DG16" s="2387" t="s">
        <v>1113</v>
      </c>
      <c r="DH16" s="2434"/>
      <c r="DI16" s="2387" t="s">
        <v>1113</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1114</v>
      </c>
      <c r="P17" s="1192" t="s">
        <v>1115</v>
      </c>
      <c r="Q17" s="1192" t="s">
        <v>1114</v>
      </c>
      <c r="R17" s="1192" t="s">
        <v>1115</v>
      </c>
      <c r="S17" s="1192" t="s">
        <v>1114</v>
      </c>
      <c r="T17" s="1192" t="s">
        <v>1115</v>
      </c>
      <c r="U17" s="1192" t="s">
        <v>1114</v>
      </c>
      <c r="V17" s="1192" t="s">
        <v>1115</v>
      </c>
      <c r="W17" s="1192" t="s">
        <v>1114</v>
      </c>
      <c r="X17" s="1192" t="s">
        <v>1115</v>
      </c>
      <c r="Y17" s="1192" t="s">
        <v>1114</v>
      </c>
      <c r="Z17" s="1192" t="s">
        <v>1115</v>
      </c>
      <c r="AA17" s="1192" t="s">
        <v>1114</v>
      </c>
      <c r="AB17" s="1192" t="s">
        <v>1115</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1114</v>
      </c>
      <c r="BU17" s="1192" t="s">
        <v>1115</v>
      </c>
      <c r="BV17" s="1192" t="s">
        <v>1114</v>
      </c>
      <c r="BW17" s="1192" t="s">
        <v>1115</v>
      </c>
      <c r="BX17" s="1192" t="s">
        <v>1114</v>
      </c>
      <c r="BY17" s="1192" t="s">
        <v>1115</v>
      </c>
      <c r="BZ17" s="1192" t="s">
        <v>1114</v>
      </c>
      <c r="CA17" s="1192" t="s">
        <v>1115</v>
      </c>
      <c r="CB17" s="1192" t="s">
        <v>1114</v>
      </c>
      <c r="CC17" s="1192" t="s">
        <v>1115</v>
      </c>
      <c r="CD17" s="1192" t="s">
        <v>1114</v>
      </c>
      <c r="CE17" s="1192" t="s">
        <v>1115</v>
      </c>
      <c r="CF17" s="1192" t="s">
        <v>1114</v>
      </c>
      <c r="CG17" s="1192" t="s">
        <v>1115</v>
      </c>
      <c r="CH17" s="1192" t="s">
        <v>1114</v>
      </c>
      <c r="CI17" s="1192" t="s">
        <v>1115</v>
      </c>
      <c r="CJ17" s="1192" t="s">
        <v>1114</v>
      </c>
      <c r="CK17" s="1192" t="s">
        <v>1115</v>
      </c>
      <c r="CL17" s="2437"/>
      <c r="CM17" s="2435"/>
      <c r="CN17" s="2435"/>
      <c r="CO17" s="2435"/>
      <c r="CP17" s="2435"/>
      <c r="CQ17" s="2435"/>
      <c r="CR17" s="2435"/>
      <c r="CS17" s="2435"/>
      <c r="CT17" s="2435"/>
      <c r="CU17" s="2435"/>
      <c r="CV17" s="2435"/>
      <c r="CW17" s="2435"/>
      <c r="CX17" s="2454"/>
      <c r="CY17" s="1192" t="s">
        <v>1114</v>
      </c>
      <c r="CZ17" s="1192" t="s">
        <v>1115</v>
      </c>
      <c r="DA17" s="1192" t="s">
        <v>1114</v>
      </c>
      <c r="DB17" s="1192" t="s">
        <v>1115</v>
      </c>
      <c r="DC17" s="1192" t="s">
        <v>1114</v>
      </c>
      <c r="DD17" s="1192" t="s">
        <v>1115</v>
      </c>
      <c r="DE17" s="1192" t="s">
        <v>1114</v>
      </c>
      <c r="DF17" s="1192" t="s">
        <v>1115</v>
      </c>
      <c r="DG17" s="1192" t="s">
        <v>1114</v>
      </c>
      <c r="DH17" s="1192" t="s">
        <v>1115</v>
      </c>
      <c r="DI17" s="1192" t="s">
        <v>1114</v>
      </c>
      <c r="DJ17" s="1192" t="s">
        <v>1115</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D6478-8DD7-41AE-0DD1-C0AD2C5E997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ИМУП «ПОСЖИЛКОМСЕРВИС»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1116</v>
      </c>
      <c r="G15" s="686"/>
      <c r="H15" s="686">
        <v>1</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1116</v>
      </c>
      <c r="G16" s="686"/>
      <c r="H16" s="686">
        <v>1</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1116</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6.506</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1117</v>
      </c>
      <c r="E20" s="689"/>
      <c r="F20" s="510"/>
      <c r="G20" s="510"/>
      <c r="H20" s="510"/>
      <c r="I20" s="1764"/>
      <c r="S20" s="506">
        <v>0</v>
      </c>
    </row>
    <row customHeight="1" ht="29.25">
      <c r="C21" s="452"/>
      <c r="D21" s="540" t="s">
        <v>313</v>
      </c>
      <c r="E21" s="671" t="s">
        <v>1118</v>
      </c>
      <c r="F21" s="1762" t="str">
        <f>IF(TEMPLATE_SPHERE="HEAT","Гкал/час","тыс. куб. м/сутки")</f>
        <v>Гкал/час</v>
      </c>
      <c r="G21" s="681"/>
      <c r="H21" s="681">
        <f>6.51-0.004</f>
        <v>6.506</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BB368-3DD2-D576-AED8-A9FEB550F0FF}"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ИМУП «ПОСЖИЛКОМСЕРВИС»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1023</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14.699999999999998">
      <c r="A14" s="193"/>
      <c r="C14" s="97"/>
      <c r="D14" s="148" t="s">
        <v>1059</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1025</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306</v>
      </c>
      <c r="G16" s="338"/>
      <c r="Q16" s="84">
        <v>14</v>
      </c>
    </row>
    <row customHeight="1" ht="14.699999999999998">
      <c r="A17" s="193"/>
      <c r="C17" s="97"/>
      <c r="D17" s="148" t="s">
        <v>1067</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1027</v>
      </c>
      <c r="E19" s="884" t="s">
        <v>1122</v>
      </c>
      <c r="F19" s="386"/>
      <c r="G19" s="338" t="s">
        <v>1123</v>
      </c>
      <c r="I19" s="501"/>
      <c r="J19" s="501"/>
      <c r="Q19" s="759">
        <v>0</v>
      </c>
    </row>
    <row s="1636" customFormat="1" customHeight="1" ht="14.699999999999998">
      <c r="A20" s="344"/>
      <c r="B20" s="147"/>
      <c r="C20" s="308"/>
      <c r="D20" s="886">
        <v>2</v>
      </c>
      <c r="E20" s="331" t="s">
        <v>1124</v>
      </c>
      <c r="F20" s="199" t="s">
        <v>306</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322</v>
      </c>
      <c r="F22" s="339"/>
      <c r="G22" s="340"/>
      <c r="Q22" s="84">
        <v>15</v>
      </c>
    </row>
    <row s="1636" customFormat="1" customHeight="1" ht="22.5" hidden="1">
      <c r="A23" s="344"/>
      <c r="B23" s="1161"/>
      <c r="C23" s="377"/>
      <c r="D23" s="1674" t="s">
        <v>111</v>
      </c>
      <c r="E23" s="198" t="s">
        <v>1125</v>
      </c>
      <c r="F23" s="1671" t="s">
        <v>306</v>
      </c>
      <c r="G23" s="346"/>
      <c r="I23" s="1625"/>
      <c r="J23" s="1625"/>
      <c r="Q23" s="1632">
        <v>0</v>
      </c>
    </row>
    <row s="1636" customFormat="1" customHeight="1" ht="14.25" hidden="1">
      <c r="A24" s="344"/>
      <c r="B24" s="1161"/>
      <c r="C24" s="377"/>
      <c r="D24" s="1674" t="s">
        <v>709</v>
      </c>
      <c r="E24" s="1673" t="s">
        <v>1126</v>
      </c>
      <c r="F24" s="1671" t="s">
        <v>306</v>
      </c>
      <c r="G24" s="338"/>
      <c r="I24" s="1625"/>
      <c r="J24" s="1625"/>
      <c r="Q24" s="1632">
        <v>0</v>
      </c>
    </row>
    <row s="1636" customFormat="1" customHeight="1" ht="14.25" hidden="1">
      <c r="A25" s="344"/>
      <c r="B25" s="1161"/>
      <c r="C25" s="377"/>
      <c r="D25" s="1674" t="s">
        <v>712</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73B89-7AD6-D551-AF5E-FCAE232D0BE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1129</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1130</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1131</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1132</v>
      </c>
      <c r="F10" s="1671"/>
      <c r="G10" s="1675"/>
      <c r="H10" s="1671" t="s">
        <v>306</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ИМУП «ПОСЖИЛКОМСЕРВИС»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1023</v>
      </c>
      <c r="E22" s="195" t="s">
        <v>1135</v>
      </c>
      <c r="F22" s="199"/>
      <c r="G22" s="1738"/>
      <c r="H22" s="199" t="s">
        <v>306</v>
      </c>
      <c r="I22" s="152" t="s">
        <v>1136</v>
      </c>
      <c r="M22" s="84">
        <v>20</v>
      </c>
    </row>
    <row customHeight="1" ht="60">
      <c r="A23" s="1684"/>
      <c r="C23" s="97"/>
      <c r="D23" s="148" t="s">
        <v>1025</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1139</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1129</v>
      </c>
      <c r="F29" s="199"/>
      <c r="G29" s="258"/>
      <c r="H29" s="199" t="s">
        <v>306</v>
      </c>
      <c r="I29" s="2170" t="s">
        <v>1140</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306</v>
      </c>
      <c r="I33" s="2170" t="s">
        <v>1142</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306</v>
      </c>
      <c r="I36" s="2144" t="s">
        <v>1144</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1132</v>
      </c>
      <c r="F39" s="199"/>
      <c r="G39" s="208"/>
      <c r="H39" s="199" t="s">
        <v>306</v>
      </c>
      <c r="I39" s="2170" t="s">
        <v>1145</v>
      </c>
      <c r="L39" s="156" t="s">
        <v>1133</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89602-3BB3-BF12-389A-B4D91E612C1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1149</v>
      </c>
      <c r="I20" s="2388"/>
      <c r="J20" s="2434"/>
      <c r="K20" s="2225" t="s">
        <v>303</v>
      </c>
      <c r="L20" s="2225" t="s">
        <v>390</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1153</v>
      </c>
      <c r="N85" s="335"/>
      <c r="AH85" s="375">
        <v>34</v>
      </c>
    </row>
    <row customHeight="1" ht="19.95">
      <c r="A86" s="1781"/>
      <c r="B86" s="1781"/>
      <c r="D86" s="377"/>
      <c r="E86" s="148" t="s">
        <v>90</v>
      </c>
      <c r="F86" s="2461" t="s">
        <v>1154</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1155</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1155</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1155</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1155</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1155</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1155</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1155</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1155</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1155</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1155</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1155</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1155</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1155</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1155</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hidden="1">
      <c r="A131" s="1781"/>
      <c r="B131" s="1781"/>
      <c r="C131" s="370" t="s">
        <v>1155</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1155</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1155</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1155</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1155</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1155</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1155</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1155</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1155</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1155</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1155</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1155</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1155</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1155</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1155</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1155</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1155</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1155</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1155</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1155</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hidden="1">
      <c r="A192" s="1781"/>
      <c r="B192" s="1781"/>
      <c r="C192" s="370" t="s">
        <v>1155</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1155</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1155</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1155</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1155</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1155</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1155</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1155</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1155</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1155</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1155</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1155</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1155</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1155</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1155</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1155</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1155</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1155</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1155</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1155</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hidden="1">
      <c r="A253" s="1781"/>
      <c r="B253" s="1781"/>
      <c r="C253" s="370" t="s">
        <v>1155</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1155</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1155</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1155</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1155</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1155</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1155</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1155</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1155</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1155</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1155</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1155</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1155</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1155</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1155</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1155</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1155</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1155</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1155</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1155</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hidden="1">
      <c r="A314" s="1781"/>
      <c r="B314" s="1781"/>
      <c r="C314" s="370" t="s">
        <v>1155</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1155</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1155</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1155</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1155</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CC223-64D1-BED6-ACFC-17A00080078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ИМУП «ПОСЖИЛКОМСЕРВИС»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1156</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A67ED-EA62-B784-0E5A-949E5395033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ИМУП «ПОСЖИЛКОМСЕРВИС»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6EE6E-AD74-367A-69B1-C61DA8974A82}"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1157</v>
      </c>
      <c r="E5" s="2238"/>
      <c r="F5" s="2238"/>
      <c r="G5" s="2238"/>
      <c r="H5" s="2238"/>
      <c r="I5" s="2238"/>
      <c r="J5" s="2238"/>
      <c r="V5" s="506">
        <v>63</v>
      </c>
    </row>
    <row customHeight="1" ht="15.75">
      <c r="C6" s="177"/>
      <c r="D6" s="2177" t="str">
        <f>IF(org=0,"Не определено",org)</f>
        <v>ИМУП «ПОСЖИЛКОМСЕРВИС»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1158</v>
      </c>
      <c r="F17" s="522" t="s">
        <v>306</v>
      </c>
      <c r="G17" s="679"/>
      <c r="H17" s="679"/>
      <c r="I17" s="679"/>
      <c r="J17" s="679"/>
      <c r="K17" s="290" t="s">
        <v>1159</v>
      </c>
      <c r="V17" s="506">
        <v>0</v>
      </c>
    </row>
    <row customHeight="1" ht="48.29999999999999">
      <c r="A18" s="506"/>
      <c r="C18" s="527"/>
      <c r="D18" s="522">
        <v>3</v>
      </c>
      <c r="E18" s="280" t="s">
        <v>815</v>
      </c>
      <c r="F18" s="522" t="s">
        <v>306</v>
      </c>
      <c r="G18" s="810" t="s">
        <v>306</v>
      </c>
      <c r="H18" s="811" t="s">
        <v>306</v>
      </c>
      <c r="I18" s="522" t="s">
        <v>306</v>
      </c>
      <c r="J18" s="579" t="s">
        <v>306</v>
      </c>
      <c r="K18" s="290" t="s">
        <v>1160</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1161</v>
      </c>
      <c r="F22" s="522" t="s">
        <v>558</v>
      </c>
      <c r="G22" s="682"/>
      <c r="H22" s="683"/>
      <c r="I22" s="682"/>
      <c r="J22" s="683"/>
      <c r="K22" s="290" t="s">
        <v>1162</v>
      </c>
      <c r="V22" s="506">
        <v>0</v>
      </c>
    </row>
    <row customHeight="1" ht="33.75" hidden="1">
      <c r="C23" s="452"/>
      <c r="D23" s="522">
        <v>6</v>
      </c>
      <c r="E23" s="280" t="s">
        <v>1163</v>
      </c>
      <c r="F23" s="522" t="s">
        <v>1164</v>
      </c>
      <c r="G23" s="682"/>
      <c r="H23" s="682"/>
      <c r="I23" s="682"/>
      <c r="J23" s="682"/>
      <c r="K23" s="290" t="s">
        <v>1165</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A97BDD3-231B-D7F8-4E9D-AA09C5ECB0BD}"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1166</v>
      </c>
      <c r="B1" s="1068" t="s">
        <v>1167</v>
      </c>
      <c r="C1" s="1068" t="s">
        <v>1168</v>
      </c>
      <c r="D1" s="1068" t="s">
        <v>1169</v>
      </c>
      <c r="E1" s="1068" t="s">
        <v>1170</v>
      </c>
      <c r="F1" s="1068" t="s">
        <v>1171</v>
      </c>
      <c r="G1" s="1068" t="s">
        <v>1172</v>
      </c>
      <c r="H1" s="1068" t="s">
        <v>1173</v>
      </c>
      <c r="I1" s="1068" t="s">
        <v>1174</v>
      </c>
      <c r="J1" s="1068" t="s">
        <v>1175</v>
      </c>
      <c r="K1" s="1068" t="s">
        <v>1176</v>
      </c>
      <c r="L1" s="1068" t="s">
        <v>1177</v>
      </c>
      <c r="M1" s="1068"/>
      <c r="N1" s="1068" t="s">
        <v>1178</v>
      </c>
      <c r="O1" s="1068" t="s">
        <v>1179</v>
      </c>
      <c r="P1" s="1068" t="s">
        <v>1180</v>
      </c>
      <c r="Q1" s="1068" t="s">
        <v>1181</v>
      </c>
      <c r="R1" s="1068" t="s">
        <v>1182</v>
      </c>
      <c r="S1" s="1068" t="s">
        <v>1183</v>
      </c>
      <c r="T1" s="1068" t="s">
        <v>1184</v>
      </c>
      <c r="U1" s="1068" t="s">
        <v>1185</v>
      </c>
      <c r="V1" s="1068"/>
      <c r="W1" s="798" t="s">
        <v>1186</v>
      </c>
      <c r="X1" s="1068" t="s">
        <v>1187</v>
      </c>
      <c r="Y1" s="1068" t="s">
        <v>1188</v>
      </c>
      <c r="Z1" s="1068"/>
      <c r="AA1" s="1068" t="s">
        <v>1189</v>
      </c>
      <c r="AB1" s="1068"/>
      <c r="AC1" s="1068" t="s">
        <v>1190</v>
      </c>
      <c r="AD1" s="1068"/>
      <c r="AF1" s="1068" t="s">
        <v>1191</v>
      </c>
      <c r="AH1" s="1068" t="s">
        <v>1192</v>
      </c>
      <c r="AI1" s="1068" t="s">
        <v>1193</v>
      </c>
      <c r="AK1" s="1068" t="s">
        <v>1194</v>
      </c>
      <c r="AM1" s="1068" t="s">
        <v>1195</v>
      </c>
      <c r="AP1" s="1068" t="s">
        <v>1196</v>
      </c>
      <c r="AQ1" s="1068" t="s">
        <v>1197</v>
      </c>
      <c r="AS1" s="1068" t="s">
        <v>1198</v>
      </c>
      <c r="AU1" s="1068" t="s">
        <v>1199</v>
      </c>
      <c r="AW1" s="1068" t="s">
        <v>1200</v>
      </c>
      <c r="AX1" s="1068" t="s">
        <v>1201</v>
      </c>
      <c r="AZ1" s="1153" t="s">
        <v>1202</v>
      </c>
      <c r="BB1" s="1068" t="s">
        <v>1203</v>
      </c>
      <c r="BC1" s="1068"/>
      <c r="BE1" s="1068" t="s">
        <v>1204</v>
      </c>
      <c r="BF1" s="1068" t="s">
        <v>1205</v>
      </c>
      <c r="BH1" s="1070" t="s">
        <v>808</v>
      </c>
      <c r="BI1" s="1071"/>
      <c r="BJ1" s="1072" t="s">
        <v>1206</v>
      </c>
      <c r="BK1" s="1071"/>
      <c r="BL1" s="1073" t="s">
        <v>907</v>
      </c>
      <c r="BM1" s="1071"/>
      <c r="BN1" s="1074" t="s">
        <v>1207</v>
      </c>
      <c r="BS1" s="1428"/>
    </row>
    <row customHeight="1" ht="11.25">
      <c r="A2" s="1075" t="s">
        <v>1208</v>
      </c>
      <c r="B2" s="1076">
        <v>2000</v>
      </c>
      <c r="C2" s="1076">
        <v>2022</v>
      </c>
      <c r="D2" s="1076" t="s">
        <v>66</v>
      </c>
      <c r="E2" s="1077" t="s">
        <v>1209</v>
      </c>
      <c r="F2" s="1077" t="s">
        <v>1210</v>
      </c>
      <c r="G2" s="1077" t="s">
        <v>1211</v>
      </c>
      <c r="H2" s="1078" t="s">
        <v>55</v>
      </c>
      <c r="I2" s="1077" t="s">
        <v>110</v>
      </c>
      <c r="J2" s="1077" t="s">
        <v>1212</v>
      </c>
      <c r="K2" s="1079" t="s">
        <v>1213</v>
      </c>
      <c r="L2" s="1080"/>
      <c r="M2" s="1079">
        <v>1</v>
      </c>
      <c r="N2" s="1163" t="s">
        <v>1214</v>
      </c>
      <c r="O2" s="1078" t="s">
        <v>1215</v>
      </c>
      <c r="P2" s="1081" t="s">
        <v>38</v>
      </c>
      <c r="Q2" s="1082" t="s">
        <v>1216</v>
      </c>
      <c r="R2" s="144" t="s">
        <v>1217</v>
      </c>
      <c r="S2" s="144" t="s">
        <v>1218</v>
      </c>
      <c r="T2" s="1083" t="s">
        <v>1219</v>
      </c>
      <c r="U2" s="1080" t="s">
        <v>1220</v>
      </c>
      <c r="V2" s="1084">
        <v>1</v>
      </c>
      <c r="W2" s="1085"/>
      <c r="X2" s="1085" t="s">
        <v>1221</v>
      </c>
      <c r="Y2" s="1076" t="s">
        <v>1222</v>
      </c>
      <c r="Z2" s="1086"/>
      <c r="AA2" s="1076" t="s">
        <v>1223</v>
      </c>
      <c r="AB2" s="1087" t="s">
        <v>1223</v>
      </c>
      <c r="AC2" s="1076" t="s">
        <v>1224</v>
      </c>
      <c r="AD2" s="1087" t="s">
        <v>1224</v>
      </c>
      <c r="AF2" s="1078" t="s">
        <v>1220</v>
      </c>
      <c r="AH2" s="1077" t="s">
        <v>1225</v>
      </c>
      <c r="AI2" s="1077" t="s">
        <v>1225</v>
      </c>
      <c r="AK2" s="1077" t="s">
        <v>1226</v>
      </c>
      <c r="AM2" s="1077" t="s">
        <v>1227</v>
      </c>
      <c r="AP2" s="1088" t="s">
        <v>1221</v>
      </c>
      <c r="AQ2" s="1089" t="s">
        <v>1221</v>
      </c>
      <c r="AS2" s="1076" t="s">
        <v>1228</v>
      </c>
      <c r="AU2" s="1121" t="s">
        <v>1229</v>
      </c>
      <c r="AW2" s="1121" t="s">
        <v>1230</v>
      </c>
      <c r="AX2" s="1121" t="s">
        <v>1230</v>
      </c>
      <c r="AZ2" s="1121" t="s">
        <v>53</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1238</v>
      </c>
      <c r="I3" s="1077" t="s">
        <v>111</v>
      </c>
      <c r="J3" s="1077" t="s">
        <v>556</v>
      </c>
      <c r="K3" s="1079" t="s">
        <v>1239</v>
      </c>
      <c r="L3" s="1080">
        <f>_xlfn.IFERROR(MATCH(K3,OFFER_METHOD,0),0)</f>
        <v>0</v>
      </c>
      <c r="M3" s="1079">
        <v>2</v>
      </c>
      <c r="N3" s="1163" t="s">
        <v>1240</v>
      </c>
      <c r="O3" s="1078" t="s">
        <v>1241</v>
      </c>
      <c r="P3" s="1081" t="s">
        <v>1242</v>
      </c>
      <c r="Q3" s="1082" t="s">
        <v>1243</v>
      </c>
      <c r="R3" s="144" t="s">
        <v>1244</v>
      </c>
      <c r="S3" s="144" t="s">
        <v>1245</v>
      </c>
      <c r="T3" s="1083" t="s">
        <v>1246</v>
      </c>
      <c r="U3" s="1080" t="s">
        <v>1247</v>
      </c>
      <c r="V3" s="1084">
        <v>2</v>
      </c>
      <c r="W3" s="1085"/>
      <c r="X3" s="1085" t="s">
        <v>1248</v>
      </c>
      <c r="Y3" s="1076" t="s">
        <v>1222</v>
      </c>
      <c r="Z3" s="1086"/>
      <c r="AA3" s="1076" t="s">
        <v>1249</v>
      </c>
      <c r="AB3" s="1087" t="s">
        <v>1249</v>
      </c>
      <c r="AC3" s="1076" t="s">
        <v>1250</v>
      </c>
      <c r="AD3" s="1087" t="s">
        <v>1250</v>
      </c>
      <c r="AF3" s="1078" t="s">
        <v>1247</v>
      </c>
      <c r="AH3" s="1077" t="s">
        <v>1251</v>
      </c>
      <c r="AI3" s="1077" t="s">
        <v>1252</v>
      </c>
      <c r="AK3" s="1077" t="s">
        <v>1253</v>
      </c>
      <c r="AM3" s="1077" t="s">
        <v>1254</v>
      </c>
      <c r="AP3" s="1088" t="s">
        <v>1255</v>
      </c>
      <c r="AQ3" s="1089" t="s">
        <v>1255</v>
      </c>
      <c r="AS3" s="1076" t="s">
        <v>1256</v>
      </c>
      <c r="AU3" s="1121" t="s">
        <v>1257</v>
      </c>
      <c r="AW3" s="1121" t="s">
        <v>1258</v>
      </c>
      <c r="AX3" s="1121" t="s">
        <v>1258</v>
      </c>
      <c r="AZ3" s="1121" t="s">
        <v>1259</v>
      </c>
      <c r="BB3" s="1121" t="s">
        <v>1260</v>
      </c>
      <c r="BC3" s="1121" t="s">
        <v>1232</v>
      </c>
      <c r="BE3" s="1121">
        <v>2001</v>
      </c>
      <c r="BF3" s="1121" t="s">
        <v>1261</v>
      </c>
      <c r="BH3" s="1068" t="s">
        <v>1262</v>
      </c>
      <c r="BJ3" s="1068" t="s">
        <v>1263</v>
      </c>
      <c r="BL3" s="1068" t="s">
        <v>1264</v>
      </c>
      <c r="BN3" s="1068" t="s">
        <v>1265</v>
      </c>
      <c r="BR3" s="1068" t="s">
        <v>1266</v>
      </c>
      <c r="BS3" s="1429"/>
      <c r="BT3" s="1071"/>
      <c r="BU3" s="1068" t="s">
        <v>1267</v>
      </c>
      <c r="BV3" s="1071"/>
      <c r="BW3" s="1691"/>
      <c r="BX3" s="1693" t="s">
        <v>1268</v>
      </c>
      <c r="CA3" s="1068" t="s">
        <v>1269</v>
      </c>
    </row>
    <row customHeight="1" ht="11.25">
      <c r="A4" s="1075" t="s">
        <v>1270</v>
      </c>
      <c r="B4" s="1076">
        <v>2002</v>
      </c>
      <c r="C4" s="1076">
        <v>2024</v>
      </c>
      <c r="E4" s="1077" t="s">
        <v>1271</v>
      </c>
      <c r="F4" s="1077" t="s">
        <v>35</v>
      </c>
      <c r="H4" s="1078" t="s">
        <v>1272</v>
      </c>
      <c r="I4" s="1077" t="s">
        <v>90</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1222</v>
      </c>
      <c r="Z4" s="1092"/>
      <c r="AC4" s="1076" t="s">
        <v>1283</v>
      </c>
      <c r="AD4" s="1087" t="s">
        <v>1283</v>
      </c>
      <c r="AF4" s="1078" t="s">
        <v>1281</v>
      </c>
      <c r="AH4" s="1078" t="s">
        <v>1284</v>
      </c>
      <c r="AK4" s="1077" t="s">
        <v>1285</v>
      </c>
      <c r="AM4" s="1077" t="s">
        <v>1286</v>
      </c>
      <c r="AP4" s="1088" t="s">
        <v>1248</v>
      </c>
      <c r="AQ4" s="1089" t="s">
        <v>1248</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1305</v>
      </c>
      <c r="H5" s="1078" t="s">
        <v>1306</v>
      </c>
      <c r="I5" s="1077" t="s">
        <v>91</v>
      </c>
      <c r="K5" s="1079" t="s">
        <v>1307</v>
      </c>
      <c r="L5" s="1080">
        <f>_xlfn.IFERROR(MATCH(K5,OFFER_METHOD,0),0)</f>
        <v>0</v>
      </c>
      <c r="M5" s="1079">
        <v>4</v>
      </c>
      <c r="N5" s="1093" t="s">
        <v>1308</v>
      </c>
      <c r="O5" s="1077" t="s">
        <v>1309</v>
      </c>
      <c r="Q5" s="1082" t="s">
        <v>1310</v>
      </c>
      <c r="R5" s="144" t="s">
        <v>1311</v>
      </c>
      <c r="T5" s="1078" t="s">
        <v>1312</v>
      </c>
      <c r="U5" s="1080" t="s">
        <v>1313</v>
      </c>
      <c r="V5" s="1084">
        <v>4</v>
      </c>
      <c r="W5" s="1085"/>
      <c r="X5" s="1085" t="s">
        <v>168</v>
      </c>
      <c r="Y5" s="1076" t="s">
        <v>1314</v>
      </c>
      <c r="Z5" s="1092">
        <v>1</v>
      </c>
      <c r="AF5" s="1078" t="s">
        <v>1315</v>
      </c>
      <c r="AH5" s="1077" t="s">
        <v>1316</v>
      </c>
      <c r="AK5" s="1077" t="s">
        <v>1317</v>
      </c>
      <c r="AM5" s="1077" t="s">
        <v>1318</v>
      </c>
      <c r="AP5" s="1088" t="s">
        <v>168</v>
      </c>
      <c r="AQ5" s="1089" t="s">
        <v>168</v>
      </c>
      <c r="AU5" s="1121" t="s">
        <v>1319</v>
      </c>
      <c r="AW5" s="1121" t="s">
        <v>1320</v>
      </c>
      <c r="AX5" s="1121" t="s">
        <v>1320</v>
      </c>
      <c r="AZ5" s="1121" t="s">
        <v>1321</v>
      </c>
      <c r="BB5" s="1121" t="s">
        <v>1322</v>
      </c>
      <c r="BC5" s="1121" t="s">
        <v>1323</v>
      </c>
      <c r="BE5" s="1121">
        <v>2003</v>
      </c>
      <c r="BF5" s="1121" t="s">
        <v>1324</v>
      </c>
      <c r="BH5" s="1069" t="s">
        <v>1325</v>
      </c>
      <c r="BJ5" s="1069" t="s">
        <v>1325</v>
      </c>
      <c r="BL5" s="1069" t="s">
        <v>1325</v>
      </c>
      <c r="BN5" s="1069" t="s">
        <v>1326</v>
      </c>
      <c r="BQ5" s="1282">
        <v>4213775</v>
      </c>
      <c r="BR5" s="1069" t="s">
        <v>1221</v>
      </c>
      <c r="BS5" s="1430"/>
      <c r="BT5" s="1282">
        <v>64236871</v>
      </c>
      <c r="BU5" s="1069" t="s">
        <v>229</v>
      </c>
      <c r="BV5" s="1071"/>
      <c r="BW5" s="1696">
        <v>4213767</v>
      </c>
      <c r="BX5" s="1694" t="s">
        <v>1327</v>
      </c>
      <c r="BZ5" s="1282">
        <v>64237509</v>
      </c>
      <c r="CA5" s="1296" t="s">
        <v>1328</v>
      </c>
    </row>
    <row customHeight="1" ht="11.25">
      <c r="A6" s="1075" t="s">
        <v>1329</v>
      </c>
      <c r="B6" s="1076">
        <v>2004</v>
      </c>
      <c r="C6" s="1076">
        <v>2026</v>
      </c>
      <c r="E6" s="1077" t="s">
        <v>1330</v>
      </c>
      <c r="F6" s="1094"/>
      <c r="H6" s="1078" t="s">
        <v>1331</v>
      </c>
      <c r="I6" s="1077" t="s">
        <v>112</v>
      </c>
      <c r="J6" s="1068" t="s">
        <v>1332</v>
      </c>
      <c r="L6" s="1080">
        <f>SUM(kind_of_control_method_filter)</f>
        <v>0</v>
      </c>
      <c r="N6" s="1093" t="s">
        <v>1333</v>
      </c>
      <c r="O6" s="1077" t="s">
        <v>1334</v>
      </c>
      <c r="R6" s="144" t="s">
        <v>1216</v>
      </c>
      <c r="T6" s="1078" t="s">
        <v>1335</v>
      </c>
      <c r="U6" s="1080" t="s">
        <v>1315</v>
      </c>
      <c r="V6" s="1084">
        <v>5</v>
      </c>
      <c r="W6" s="1085"/>
      <c r="X6" s="1076" t="s">
        <v>174</v>
      </c>
      <c r="Y6" s="1076" t="s">
        <v>1336</v>
      </c>
      <c r="Z6" s="1092"/>
      <c r="AA6" s="1095"/>
      <c r="AH6" s="1077" t="s">
        <v>1337</v>
      </c>
      <c r="AK6" s="1077" t="s">
        <v>1338</v>
      </c>
      <c r="AM6" s="1077" t="s">
        <v>1339</v>
      </c>
      <c r="AP6" s="1088" t="s">
        <v>174</v>
      </c>
      <c r="AQ6" s="1089" t="s">
        <v>174</v>
      </c>
      <c r="AU6" s="1121" t="s">
        <v>1340</v>
      </c>
      <c r="AW6" s="1121" t="s">
        <v>1341</v>
      </c>
      <c r="AX6" s="1121" t="s">
        <v>1341</v>
      </c>
      <c r="BB6" s="1121" t="s">
        <v>1342</v>
      </c>
      <c r="BC6" s="1121" t="s">
        <v>1323</v>
      </c>
      <c r="BE6" s="1121">
        <v>2004</v>
      </c>
      <c r="BF6" s="1121" t="s">
        <v>1343</v>
      </c>
      <c r="BH6" s="1069" t="s">
        <v>1344</v>
      </c>
      <c r="BJ6" s="1069" t="s">
        <v>1345</v>
      </c>
      <c r="BL6" s="1069" t="s">
        <v>1345</v>
      </c>
      <c r="BN6" s="1069" t="s">
        <v>1346</v>
      </c>
      <c r="BQ6" s="1282">
        <v>4213784</v>
      </c>
      <c r="BR6" s="1296" t="s">
        <v>1255</v>
      </c>
      <c r="BS6" s="1431"/>
      <c r="BT6" s="1282">
        <v>64236872</v>
      </c>
      <c r="BU6" s="1069" t="s">
        <v>234</v>
      </c>
      <c r="BV6" s="1071"/>
      <c r="BW6" s="1696">
        <v>4213768</v>
      </c>
      <c r="BX6" s="1694" t="s">
        <v>254</v>
      </c>
      <c r="BZ6" s="1282">
        <v>64237510</v>
      </c>
      <c r="CA6" s="1069" t="s">
        <v>1347</v>
      </c>
    </row>
    <row customHeight="1" ht="11.25">
      <c r="A7" s="1075" t="s">
        <v>1348</v>
      </c>
      <c r="B7" s="1076">
        <v>2005</v>
      </c>
      <c r="E7" s="1077" t="s">
        <v>1349</v>
      </c>
      <c r="F7" s="1094"/>
      <c r="H7" s="1078" t="s">
        <v>1350</v>
      </c>
      <c r="I7" s="1077" t="s">
        <v>92</v>
      </c>
      <c r="J7" s="1077" t="s">
        <v>1351</v>
      </c>
      <c r="N7" s="1097" t="s">
        <v>1352</v>
      </c>
      <c r="O7" s="1077" t="s">
        <v>1353</v>
      </c>
      <c r="U7" s="1080" t="s">
        <v>19</v>
      </c>
      <c r="V7" s="371" t="s">
        <v>92</v>
      </c>
      <c r="W7" s="1085"/>
      <c r="X7" s="1076" t="s">
        <v>180</v>
      </c>
      <c r="Y7" s="1076" t="s">
        <v>1314</v>
      </c>
      <c r="Z7" s="1092"/>
      <c r="AA7" s="1095"/>
      <c r="AH7" s="1077" t="s">
        <v>1354</v>
      </c>
      <c r="AK7" s="1077" t="s">
        <v>1355</v>
      </c>
      <c r="AM7" s="1077" t="s">
        <v>1356</v>
      </c>
      <c r="AP7" s="1088" t="s">
        <v>180</v>
      </c>
      <c r="AQ7" s="1089" t="s">
        <v>180</v>
      </c>
      <c r="AU7" s="1121" t="s">
        <v>1357</v>
      </c>
      <c r="AW7" s="1121" t="s">
        <v>1358</v>
      </c>
      <c r="AX7" s="1121" t="s">
        <v>1358</v>
      </c>
      <c r="AZ7" s="1068" t="s">
        <v>1359</v>
      </c>
      <c r="BB7" s="1121" t="s">
        <v>1360</v>
      </c>
      <c r="BC7" s="1121" t="s">
        <v>1323</v>
      </c>
      <c r="BE7" s="1121">
        <v>2005</v>
      </c>
      <c r="BF7" s="1121" t="s">
        <v>1361</v>
      </c>
      <c r="BH7" s="1069" t="s">
        <v>1362</v>
      </c>
      <c r="BJ7" s="1069" t="s">
        <v>1344</v>
      </c>
      <c r="BL7" s="1069" t="s">
        <v>1344</v>
      </c>
      <c r="BN7" s="1069" t="s">
        <v>1363</v>
      </c>
      <c r="BQ7" s="1282">
        <v>4213781</v>
      </c>
      <c r="BR7" s="1069" t="s">
        <v>1248</v>
      </c>
      <c r="BS7" s="1430"/>
      <c r="BT7" s="1282">
        <v>64236873</v>
      </c>
      <c r="BU7" s="1069" t="s">
        <v>239</v>
      </c>
      <c r="BV7" s="1071"/>
      <c r="BW7" s="1696">
        <v>4213769</v>
      </c>
      <c r="BX7" s="1694" t="s">
        <v>1364</v>
      </c>
      <c r="BZ7" s="1282">
        <v>64237511</v>
      </c>
      <c r="CA7" s="1069" t="s">
        <v>269</v>
      </c>
    </row>
    <row customHeight="1" ht="11.25">
      <c r="A8" s="1075" t="s">
        <v>1365</v>
      </c>
      <c r="B8" s="1076">
        <v>2006</v>
      </c>
      <c r="E8" s="1077" t="s">
        <v>1366</v>
      </c>
      <c r="F8" s="1094"/>
      <c r="H8" s="1078" t="s">
        <v>1367</v>
      </c>
      <c r="I8" s="1077" t="s">
        <v>93</v>
      </c>
      <c r="J8" s="1077" t="s">
        <v>1368</v>
      </c>
      <c r="N8" s="1164" t="s">
        <v>1369</v>
      </c>
      <c r="O8" s="1077" t="s">
        <v>1370</v>
      </c>
      <c r="V8" s="371" t="s">
        <v>93</v>
      </c>
      <c r="W8" s="1085"/>
      <c r="X8" s="1076" t="s">
        <v>186</v>
      </c>
      <c r="Y8" s="1076" t="s">
        <v>1314</v>
      </c>
      <c r="Z8" s="1092"/>
      <c r="AA8" s="1095"/>
      <c r="AK8" s="1077" t="s">
        <v>1371</v>
      </c>
      <c r="AP8" s="1088" t="s">
        <v>186</v>
      </c>
      <c r="AQ8" s="1089" t="s">
        <v>186</v>
      </c>
      <c r="AU8" s="1121" t="s">
        <v>1372</v>
      </c>
      <c r="AW8" s="1121" t="s">
        <v>1373</v>
      </c>
      <c r="AX8" s="1121" t="s">
        <v>1373</v>
      </c>
      <c r="AZ8" s="1121" t="s">
        <v>1374</v>
      </c>
      <c r="BB8" s="1121" t="s">
        <v>1375</v>
      </c>
      <c r="BC8" s="1121" t="s">
        <v>1323</v>
      </c>
      <c r="BE8" s="1121">
        <v>2006</v>
      </c>
      <c r="BF8" s="1121" t="s">
        <v>1376</v>
      </c>
      <c r="BH8" s="1069" t="s">
        <v>1377</v>
      </c>
      <c r="BJ8" s="1069" t="s">
        <v>1378</v>
      </c>
      <c r="BL8" s="1069" t="s">
        <v>1378</v>
      </c>
      <c r="BN8" s="1069" t="s">
        <v>1379</v>
      </c>
      <c r="BQ8" s="1282">
        <v>4213776</v>
      </c>
      <c r="BR8" s="1069" t="s">
        <v>168</v>
      </c>
      <c r="BS8" s="1430"/>
      <c r="BT8" s="1282">
        <v>64236874</v>
      </c>
      <c r="BU8" s="1296" t="s">
        <v>1380</v>
      </c>
      <c r="BV8" s="1071"/>
      <c r="BW8" s="1696">
        <v>4213770</v>
      </c>
      <c r="BX8" s="1697" t="s">
        <v>1381</v>
      </c>
      <c r="BZ8" s="1282">
        <v>64237512</v>
      </c>
      <c r="CA8" s="1069" t="s">
        <v>264</v>
      </c>
    </row>
    <row customHeight="1" ht="11.25">
      <c r="A9" s="1075" t="s">
        <v>1382</v>
      </c>
      <c r="B9" s="1076">
        <v>2007</v>
      </c>
      <c r="E9" s="1077" t="s">
        <v>1383</v>
      </c>
      <c r="F9" s="1094"/>
      <c r="G9" s="1068" t="s">
        <v>1384</v>
      </c>
      <c r="H9" s="1068" t="s">
        <v>1385</v>
      </c>
      <c r="I9" s="1077" t="s">
        <v>113</v>
      </c>
      <c r="O9" s="1077" t="s">
        <v>1386</v>
      </c>
      <c r="V9" s="371" t="s">
        <v>113</v>
      </c>
      <c r="W9" s="1085"/>
      <c r="X9" s="1076" t="s">
        <v>192</v>
      </c>
      <c r="Y9" s="1076" t="s">
        <v>1222</v>
      </c>
      <c r="Z9" s="1092">
        <v>1</v>
      </c>
      <c r="AA9" s="1095"/>
      <c r="AK9" s="1077" t="s">
        <v>1387</v>
      </c>
      <c r="AP9" s="1088" t="s">
        <v>1388</v>
      </c>
      <c r="AQ9" s="1089" t="s">
        <v>1388</v>
      </c>
      <c r="AW9" s="1121" t="s">
        <v>1389</v>
      </c>
      <c r="AX9" s="1121" t="s">
        <v>1389</v>
      </c>
      <c r="AZ9" s="1121" t="s">
        <v>1390</v>
      </c>
      <c r="BB9" s="1121" t="s">
        <v>1391</v>
      </c>
      <c r="BC9" s="1121" t="s">
        <v>1323</v>
      </c>
      <c r="BE9" s="1121">
        <v>2007</v>
      </c>
      <c r="BF9" s="1121" t="s">
        <v>1392</v>
      </c>
      <c r="BH9" s="1069" t="s">
        <v>1393</v>
      </c>
      <c r="BJ9" s="1069" t="s">
        <v>1394</v>
      </c>
      <c r="BL9" s="1069" t="s">
        <v>1394</v>
      </c>
      <c r="BN9" s="1069" t="s">
        <v>1395</v>
      </c>
      <c r="BQ9" s="1282">
        <v>4213777</v>
      </c>
      <c r="BR9" s="1069" t="s">
        <v>174</v>
      </c>
      <c r="BS9" s="1430"/>
      <c r="BT9" s="1282">
        <v>64236875</v>
      </c>
      <c r="BU9" s="1069" t="s">
        <v>244</v>
      </c>
      <c r="BV9" s="1071"/>
      <c r="BW9" s="1691"/>
      <c r="BX9" s="1691"/>
    </row>
    <row customHeight="1" ht="11.25">
      <c r="A10" s="1075" t="s">
        <v>1396</v>
      </c>
      <c r="B10" s="1076">
        <v>2008</v>
      </c>
      <c r="E10" s="1077" t="s">
        <v>1397</v>
      </c>
      <c r="F10" s="1094"/>
      <c r="G10" s="1077" t="s">
        <v>1398</v>
      </c>
      <c r="H10" s="1077" t="s">
        <v>1399</v>
      </c>
      <c r="I10" s="1077" t="s">
        <v>150</v>
      </c>
      <c r="J10" s="1068" t="s">
        <v>1400</v>
      </c>
      <c r="K10" s="1068" t="s">
        <v>1401</v>
      </c>
      <c r="O10" s="1077" t="s">
        <v>1402</v>
      </c>
      <c r="V10" s="372" t="s">
        <v>150</v>
      </c>
      <c r="W10" s="1098"/>
      <c r="X10" s="1098" t="s">
        <v>1403</v>
      </c>
      <c r="Y10" s="1099" t="s">
        <v>1404</v>
      </c>
      <c r="Z10" s="1092"/>
      <c r="AP10" s="1088" t="s">
        <v>1403</v>
      </c>
      <c r="AQ10" s="1089" t="s">
        <v>1403</v>
      </c>
      <c r="AW10" s="1121" t="s">
        <v>1405</v>
      </c>
      <c r="AX10" s="1121" t="s">
        <v>1405</v>
      </c>
      <c r="AZ10" s="1121" t="s">
        <v>1406</v>
      </c>
      <c r="BB10" s="1121" t="s">
        <v>1407</v>
      </c>
      <c r="BC10" s="1121" t="s">
        <v>1323</v>
      </c>
      <c r="BE10" s="1121">
        <v>2008</v>
      </c>
      <c r="BF10" s="1121" t="s">
        <v>1408</v>
      </c>
      <c r="BH10" s="1069" t="s">
        <v>1409</v>
      </c>
      <c r="BJ10" s="1069" t="s">
        <v>1410</v>
      </c>
      <c r="BL10" s="1069" t="s">
        <v>1410</v>
      </c>
      <c r="BN10" s="1069" t="s">
        <v>1411</v>
      </c>
      <c r="BQ10" s="1282">
        <v>4213778</v>
      </c>
      <c r="BR10" s="1069" t="s">
        <v>180</v>
      </c>
      <c r="BS10" s="1430"/>
      <c r="BT10" s="1282">
        <v>64236876</v>
      </c>
      <c r="BU10" s="1069" t="s">
        <v>224</v>
      </c>
      <c r="BV10" s="1071"/>
      <c r="BW10" s="1691"/>
      <c r="BX10" s="1691"/>
    </row>
    <row customHeight="1" ht="11.25">
      <c r="A11" s="1075" t="s">
        <v>1412</v>
      </c>
      <c r="B11" s="1076">
        <v>2009</v>
      </c>
      <c r="E11" s="1077" t="s">
        <v>1413</v>
      </c>
      <c r="F11" s="1094"/>
      <c r="G11" s="1077" t="s">
        <v>1414</v>
      </c>
      <c r="H11" s="1077" t="s">
        <v>1415</v>
      </c>
      <c r="I11" s="1077" t="s">
        <v>151</v>
      </c>
      <c r="J11" s="1078" t="s">
        <v>1416</v>
      </c>
      <c r="K11" s="1100" t="s">
        <v>1417</v>
      </c>
      <c r="O11" s="1078" t="s">
        <v>1418</v>
      </c>
      <c r="V11" s="371" t="s">
        <v>151</v>
      </c>
      <c r="W11" s="276"/>
      <c r="X11" s="1085" t="s">
        <v>1388</v>
      </c>
      <c r="Y11" s="1076" t="s">
        <v>1419</v>
      </c>
      <c r="Z11" s="1092"/>
      <c r="AP11" s="1088" t="s">
        <v>192</v>
      </c>
      <c r="AQ11" s="1090" t="s">
        <v>192</v>
      </c>
      <c r="AW11" s="1121" t="s">
        <v>1420</v>
      </c>
      <c r="AX11" s="1121" t="s">
        <v>1420</v>
      </c>
      <c r="AZ11" s="1121" t="s">
        <v>1421</v>
      </c>
      <c r="BB11" s="1121" t="s">
        <v>1422</v>
      </c>
      <c r="BC11" s="1121" t="s">
        <v>1323</v>
      </c>
      <c r="BE11" s="1121">
        <v>2009</v>
      </c>
      <c r="BF11" s="1121" t="s">
        <v>1423</v>
      </c>
      <c r="BH11" s="1069" t="s">
        <v>1424</v>
      </c>
      <c r="BJ11" s="1069" t="s">
        <v>1393</v>
      </c>
      <c r="BL11" s="1069" t="s">
        <v>1393</v>
      </c>
      <c r="BN11" s="1069" t="s">
        <v>1425</v>
      </c>
      <c r="BQ11" s="1282">
        <v>4213780</v>
      </c>
      <c r="BR11" s="1069" t="s">
        <v>186</v>
      </c>
      <c r="BS11" s="1430"/>
      <c r="BW11" s="1691"/>
      <c r="BX11" s="1691"/>
    </row>
    <row customHeight="1" ht="11.25">
      <c r="A12" s="1075" t="s">
        <v>1426</v>
      </c>
      <c r="B12" s="1076">
        <v>2010</v>
      </c>
      <c r="E12" s="1077" t="s">
        <v>1427</v>
      </c>
      <c r="F12" s="1094"/>
      <c r="G12" s="1077" t="s">
        <v>1415</v>
      </c>
      <c r="I12" s="1077" t="s">
        <v>152</v>
      </c>
      <c r="J12" s="1078" t="s">
        <v>1428</v>
      </c>
      <c r="K12" s="1100" t="s">
        <v>1429</v>
      </c>
      <c r="O12" s="1078" t="s">
        <v>1216</v>
      </c>
      <c r="V12" s="371" t="s">
        <v>152</v>
      </c>
      <c r="W12" s="1090"/>
      <c r="X12" s="1085" t="s">
        <v>1430</v>
      </c>
      <c r="Y12" s="1076" t="s">
        <v>1222</v>
      </c>
      <c r="AP12" s="1088"/>
      <c r="AW12" s="1121" t="s">
        <v>151</v>
      </c>
      <c r="AX12" s="1121" t="s">
        <v>151</v>
      </c>
      <c r="AZ12" s="1121" t="s">
        <v>1431</v>
      </c>
      <c r="BB12" s="1121" t="s">
        <v>1432</v>
      </c>
      <c r="BC12" s="1121" t="s">
        <v>1323</v>
      </c>
      <c r="BE12" s="1121">
        <v>2010</v>
      </c>
      <c r="BF12" s="1121" t="s">
        <v>1433</v>
      </c>
      <c r="BH12" s="1069" t="s">
        <v>1434</v>
      </c>
      <c r="BJ12" s="1069" t="s">
        <v>1435</v>
      </c>
      <c r="BL12" s="1069" t="s">
        <v>1435</v>
      </c>
      <c r="BN12" s="1069" t="s">
        <v>1436</v>
      </c>
      <c r="BQ12" s="1282">
        <v>4213779</v>
      </c>
      <c r="BR12" s="1069" t="s">
        <v>1388</v>
      </c>
      <c r="BS12" s="1430"/>
      <c r="BT12" s="1071"/>
      <c r="BU12" s="1071"/>
      <c r="BV12" s="1071"/>
      <c r="BW12" s="1691"/>
      <c r="BX12" s="1691"/>
    </row>
    <row customHeight="1" ht="11.25">
      <c r="A13" s="1075" t="s">
        <v>1437</v>
      </c>
      <c r="B13" s="1076">
        <v>2011</v>
      </c>
      <c r="E13" s="1077" t="s">
        <v>1438</v>
      </c>
      <c r="F13" s="1094"/>
      <c r="I13" s="1077" t="s">
        <v>153</v>
      </c>
      <c r="K13" s="1100" t="s">
        <v>1387</v>
      </c>
      <c r="V13" s="371" t="s">
        <v>153</v>
      </c>
      <c r="W13" s="1090"/>
      <c r="X13" s="1090"/>
      <c r="Y13" s="1090"/>
      <c r="AW13" s="1121" t="s">
        <v>152</v>
      </c>
      <c r="AX13" s="1121" t="s">
        <v>152</v>
      </c>
      <c r="BB13" s="1121" t="s">
        <v>1439</v>
      </c>
      <c r="BC13" s="1121" t="s">
        <v>1440</v>
      </c>
      <c r="BE13" s="1121">
        <v>2011</v>
      </c>
      <c r="BF13" s="1121" t="s">
        <v>1441</v>
      </c>
      <c r="BH13" s="1069" t="s">
        <v>1442</v>
      </c>
      <c r="BJ13" s="1069" t="s">
        <v>1424</v>
      </c>
      <c r="BL13" s="1069" t="s">
        <v>1424</v>
      </c>
      <c r="BN13" s="1069" t="s">
        <v>1443</v>
      </c>
      <c r="BQ13" s="1282">
        <v>4213783</v>
      </c>
      <c r="BR13" s="1069" t="s">
        <v>1403</v>
      </c>
      <c r="BS13" s="1430"/>
      <c r="BT13" s="1071"/>
      <c r="BU13" s="1071"/>
      <c r="BV13" s="1071"/>
      <c r="BW13" s="1695"/>
      <c r="BX13" s="1691"/>
    </row>
    <row customHeight="1" ht="11.25">
      <c r="A14" s="1075" t="s">
        <v>1444</v>
      </c>
      <c r="B14" s="1076">
        <v>2012</v>
      </c>
      <c r="I14" s="1077" t="s">
        <v>154</v>
      </c>
      <c r="J14" s="1068" t="s">
        <v>1445</v>
      </c>
      <c r="N14" s="1068" t="s">
        <v>1446</v>
      </c>
      <c r="V14" s="1084">
        <v>13</v>
      </c>
      <c r="W14" s="1085"/>
      <c r="X14" s="1085" t="s">
        <v>1255</v>
      </c>
      <c r="Y14" s="1076" t="s">
        <v>1222</v>
      </c>
      <c r="AW14" s="1121" t="s">
        <v>153</v>
      </c>
      <c r="AX14" s="1121" t="s">
        <v>153</v>
      </c>
      <c r="AZ14" s="1068" t="s">
        <v>1447</v>
      </c>
      <c r="BB14" s="1121" t="s">
        <v>1448</v>
      </c>
      <c r="BC14" s="1121" t="s">
        <v>1440</v>
      </c>
      <c r="BE14" s="1121">
        <v>2012</v>
      </c>
      <c r="BH14" s="1069" t="s">
        <v>1363</v>
      </c>
      <c r="BJ14" s="1218" t="s">
        <v>1449</v>
      </c>
      <c r="BL14" s="1218" t="s">
        <v>1449</v>
      </c>
      <c r="BN14" s="1069" t="s">
        <v>1450</v>
      </c>
      <c r="BQ14" s="1282">
        <v>4213782</v>
      </c>
      <c r="BR14" s="1069" t="s">
        <v>192</v>
      </c>
      <c r="BS14" s="1430"/>
      <c r="BT14" s="1071"/>
      <c r="BU14" s="1071"/>
      <c r="BV14" s="1071"/>
      <c r="BW14" s="1695"/>
      <c r="BX14" s="1691"/>
    </row>
    <row customHeight="1" ht="19.5">
      <c r="A15" s="1075" t="s">
        <v>1451</v>
      </c>
      <c r="B15" s="1076">
        <v>2013</v>
      </c>
      <c r="E15" s="1699" t="s">
        <v>1452</v>
      </c>
      <c r="G15" s="1068" t="s">
        <v>1453</v>
      </c>
      <c r="H15" s="1068" t="s">
        <v>1454</v>
      </c>
      <c r="I15" s="1079" t="s">
        <v>155</v>
      </c>
      <c r="J15" s="1090" t="s">
        <v>583</v>
      </c>
      <c r="N15" s="1159" t="s">
        <v>1455</v>
      </c>
      <c r="X15" s="1088"/>
      <c r="AW15" s="1121" t="s">
        <v>154</v>
      </c>
      <c r="AX15" s="1121" t="s">
        <v>154</v>
      </c>
      <c r="AZ15" s="1121" t="s">
        <v>1374</v>
      </c>
      <c r="BB15" s="1121" t="s">
        <v>1456</v>
      </c>
      <c r="BC15" s="1121" t="s">
        <v>1440</v>
      </c>
      <c r="BE15" s="1121">
        <v>2013</v>
      </c>
      <c r="BH15" s="1069" t="s">
        <v>1379</v>
      </c>
      <c r="BJ15" s="1218" t="s">
        <v>1457</v>
      </c>
      <c r="BL15" s="1218" t="s">
        <v>1457</v>
      </c>
      <c r="BN15" s="1069" t="s">
        <v>1458</v>
      </c>
      <c r="BR15" s="1071"/>
      <c r="BS15" s="1432"/>
      <c r="BT15" s="1071"/>
      <c r="BU15" s="1071"/>
      <c r="BV15" s="1071"/>
      <c r="BW15" s="1695"/>
      <c r="BX15" s="1691"/>
    </row>
    <row customHeight="1" ht="21">
      <c r="A16" s="1871" t="s">
        <v>1459</v>
      </c>
      <c r="B16" s="1076">
        <v>2014</v>
      </c>
      <c r="E16" s="1700" t="s">
        <v>1460</v>
      </c>
      <c r="G16" s="1077" t="s">
        <v>1461</v>
      </c>
      <c r="H16" s="1077" t="s">
        <v>1462</v>
      </c>
      <c r="I16" s="1079" t="s">
        <v>99</v>
      </c>
      <c r="J16" s="1090" t="s">
        <v>556</v>
      </c>
      <c r="N16" s="1159" t="s">
        <v>1463</v>
      </c>
      <c r="AW16" s="1121" t="s">
        <v>155</v>
      </c>
      <c r="AX16" s="1121" t="s">
        <v>155</v>
      </c>
      <c r="AZ16" s="1121" t="s">
        <v>1390</v>
      </c>
      <c r="BB16" s="1121" t="s">
        <v>1464</v>
      </c>
      <c r="BC16" s="1121" t="s">
        <v>1440</v>
      </c>
      <c r="BE16" s="1121">
        <v>2014</v>
      </c>
      <c r="BH16" s="1069" t="s">
        <v>1395</v>
      </c>
      <c r="BJ16" s="1218" t="s">
        <v>1465</v>
      </c>
      <c r="BL16" s="1218" t="s">
        <v>1465</v>
      </c>
      <c r="BN16" s="1069" t="s">
        <v>1466</v>
      </c>
      <c r="BR16" s="1071"/>
      <c r="BS16" s="1432"/>
      <c r="BT16" s="1071"/>
      <c r="BU16" s="1071"/>
      <c r="BV16" s="1071"/>
      <c r="BW16" s="1695"/>
      <c r="BX16" s="1691"/>
    </row>
    <row customHeight="1" ht="21">
      <c r="A17" s="1075" t="s">
        <v>1467</v>
      </c>
      <c r="B17" s="1076">
        <v>2015</v>
      </c>
      <c r="G17" s="1077" t="s">
        <v>1415</v>
      </c>
      <c r="H17" s="1077" t="s">
        <v>1415</v>
      </c>
      <c r="I17" s="1077" t="s">
        <v>1468</v>
      </c>
      <c r="N17" s="1159" t="s">
        <v>1469</v>
      </c>
      <c r="X17" s="1088"/>
      <c r="AW17" s="1121" t="s">
        <v>99</v>
      </c>
      <c r="AX17" s="1121" t="s">
        <v>99</v>
      </c>
      <c r="AZ17" s="1121" t="s">
        <v>1470</v>
      </c>
      <c r="BB17" s="1121" t="s">
        <v>1471</v>
      </c>
      <c r="BC17" s="1121" t="s">
        <v>1323</v>
      </c>
      <c r="BE17" s="1121">
        <v>2015</v>
      </c>
      <c r="BH17" s="1069" t="s">
        <v>1411</v>
      </c>
      <c r="BJ17" s="1218" t="s">
        <v>1472</v>
      </c>
      <c r="BL17" s="1218" t="s">
        <v>1472</v>
      </c>
      <c r="BN17" s="1069" t="s">
        <v>1473</v>
      </c>
      <c r="BR17" s="1068" t="s">
        <v>1266</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1323</v>
      </c>
      <c r="BE18" s="1121">
        <v>2016</v>
      </c>
      <c r="BH18" s="1069" t="s">
        <v>1425</v>
      </c>
      <c r="BJ18" s="1218" t="s">
        <v>1483</v>
      </c>
      <c r="BL18" s="1218" t="s">
        <v>1483</v>
      </c>
      <c r="BN18" s="1069" t="s">
        <v>1484</v>
      </c>
      <c r="BQ18" s="1433" t="s">
        <v>1295</v>
      </c>
      <c r="BR18" s="1160" t="s">
        <v>1296</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167</v>
      </c>
      <c r="I19" s="1077" t="s">
        <v>1494</v>
      </c>
      <c r="N19" s="1159" t="s">
        <v>1495</v>
      </c>
      <c r="X19" s="1088"/>
      <c r="AW19" s="1121" t="s">
        <v>1480</v>
      </c>
      <c r="AX19" s="1121" t="s">
        <v>1480</v>
      </c>
      <c r="AZ19" s="1068" t="s">
        <v>1496</v>
      </c>
      <c r="BB19" s="1121" t="s">
        <v>1497</v>
      </c>
      <c r="BC19" s="1121" t="s">
        <v>1323</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1255</v>
      </c>
      <c r="I20" s="1077" t="s">
        <v>1506</v>
      </c>
      <c r="N20" s="1159" t="s">
        <v>1507</v>
      </c>
      <c r="AW20" s="1121" t="s">
        <v>1494</v>
      </c>
      <c r="AX20" s="1121" t="s">
        <v>1494</v>
      </c>
      <c r="AZ20" s="1121" t="s">
        <v>1508</v>
      </c>
      <c r="BB20" s="1121" t="s">
        <v>1509</v>
      </c>
      <c r="BC20" s="1121" t="s">
        <v>1440</v>
      </c>
      <c r="BE20" s="1121">
        <v>2018</v>
      </c>
      <c r="BH20" s="1069" t="s">
        <v>1436</v>
      </c>
      <c r="BJ20" s="1069" t="s">
        <v>1363</v>
      </c>
      <c r="BL20" s="1069" t="s">
        <v>1363</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1323</v>
      </c>
      <c r="BE21" s="1121">
        <v>2019</v>
      </c>
      <c r="BH21" s="1069" t="s">
        <v>1443</v>
      </c>
      <c r="BJ21" s="1069" t="s">
        <v>1379</v>
      </c>
      <c r="BL21" s="1069" t="s">
        <v>1379</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1323</v>
      </c>
      <c r="BE22" s="1121">
        <v>2020</v>
      </c>
      <c r="BH22" s="1069" t="s">
        <v>1450</v>
      </c>
      <c r="BJ22" s="1069" t="s">
        <v>1395</v>
      </c>
      <c r="BL22" s="1069" t="s">
        <v>1395</v>
      </c>
      <c r="BQ22" s="1282">
        <v>4190067</v>
      </c>
      <c r="BR22" s="1069" t="s">
        <v>1528</v>
      </c>
      <c r="BS22" s="1430"/>
      <c r="BT22" s="1282">
        <v>4189674</v>
      </c>
      <c r="BU22" s="1069" t="s">
        <v>1529</v>
      </c>
      <c r="BV22" s="1071"/>
      <c r="BW22" s="1071"/>
      <c r="CC22" s="1282">
        <v>4189711</v>
      </c>
      <c r="CD22" s="1069" t="s">
        <v>293</v>
      </c>
    </row>
    <row customHeight="1" ht="21">
      <c r="A23" s="1075" t="s">
        <v>1530</v>
      </c>
      <c r="B23" s="1076">
        <v>2021</v>
      </c>
      <c r="AW23" s="1121" t="s">
        <v>1531</v>
      </c>
      <c r="AX23" s="1121" t="s">
        <v>1531</v>
      </c>
      <c r="AZ23" s="1121" t="s">
        <v>1532</v>
      </c>
      <c r="BB23" s="1121" t="s">
        <v>1533</v>
      </c>
      <c r="BC23" s="1121" t="s">
        <v>1232</v>
      </c>
      <c r="BE23" s="1121">
        <v>2021</v>
      </c>
      <c r="BH23" s="1069" t="s">
        <v>1458</v>
      </c>
      <c r="BJ23" s="1069" t="s">
        <v>1411</v>
      </c>
      <c r="BL23" s="1069" t="s">
        <v>1411</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1425</v>
      </c>
      <c r="BL24" s="1069" t="s">
        <v>1425</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1418</v>
      </c>
      <c r="BB26" s="1121" t="s">
        <v>1554</v>
      </c>
      <c r="BC26" s="1121" t="s">
        <v>1541</v>
      </c>
      <c r="BE26" s="1121">
        <v>2024</v>
      </c>
      <c r="BH26" s="1069" t="s">
        <v>1484</v>
      </c>
      <c r="BJ26" s="1069" t="s">
        <v>1436</v>
      </c>
      <c r="BL26" s="1069" t="s">
        <v>1436</v>
      </c>
      <c r="BQ26" s="1282">
        <v>4190071</v>
      </c>
      <c r="BR26" s="1069" t="s">
        <v>1555</v>
      </c>
      <c r="BS26" s="1430"/>
      <c r="BV26" s="1071"/>
      <c r="BW26" s="1071"/>
    </row>
    <row customHeight="1" ht="11.25">
      <c r="A27" s="1075" t="s">
        <v>1556</v>
      </c>
      <c r="B27" s="1076">
        <v>2025</v>
      </c>
      <c r="J27" s="177" t="s">
        <v>689</v>
      </c>
      <c r="AX27" s="1121" t="s">
        <v>1557</v>
      </c>
      <c r="BB27" s="1121" t="s">
        <v>1558</v>
      </c>
      <c r="BC27" s="1121" t="s">
        <v>1541</v>
      </c>
      <c r="BE27" s="1121">
        <v>2025</v>
      </c>
      <c r="BH27" s="1071" t="s">
        <v>22</v>
      </c>
      <c r="BJ27" s="1069" t="s">
        <v>1443</v>
      </c>
      <c r="BL27" s="1069" t="s">
        <v>1443</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1450</v>
      </c>
      <c r="BL28" s="1069" t="s">
        <v>1450</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01.07.2024</v>
      </c>
      <c r="F29" s="1106" t="str">
        <f>IF(TEMPLATE_GROUP="","",INDEX(EndDateList,MATCH(TEMPLATE_GROUP,CodeTemplateList,0),1))</f>
        <v>30.09.2024</v>
      </c>
      <c r="H29" s="1107" t="s">
        <v>1569</v>
      </c>
      <c r="AX29" s="1121" t="s">
        <v>1570</v>
      </c>
      <c r="AZ29" s="1121" t="s">
        <v>1217</v>
      </c>
      <c r="BB29" s="1121" t="s">
        <v>1418</v>
      </c>
      <c r="BC29" s="1092"/>
      <c r="BE29" s="1121">
        <v>2027</v>
      </c>
      <c r="BJ29" s="1069" t="s">
        <v>1458</v>
      </c>
      <c r="BL29" s="1069" t="s">
        <v>1458</v>
      </c>
    </row>
    <row customHeight="1" ht="11.25">
      <c r="A30" s="1075" t="s">
        <v>1571</v>
      </c>
      <c r="D30" s="1108"/>
      <c r="E30" s="1109"/>
      <c r="F30" s="1109"/>
      <c r="AX30" s="1121" t="s">
        <v>1572</v>
      </c>
      <c r="AZ30" s="1121" t="s">
        <v>1244</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01.07.2024</v>
      </c>
      <c r="F32" s="1106" t="str">
        <f>IF(TEMPLATE_GROUP="","",INDEX(EndDateList,MATCH(TEMPLATE_GROUP,CodeTemplateList,0),1))</f>
        <v>30.09.2024</v>
      </c>
      <c r="H32" s="1111" t="s">
        <v>1580</v>
      </c>
      <c r="O32" s="1075" t="s">
        <v>1215</v>
      </c>
      <c r="AX32" s="1121" t="s">
        <v>1581</v>
      </c>
      <c r="AZ32" s="1121" t="s">
        <v>1311</v>
      </c>
      <c r="BE32" s="1121">
        <v>2030</v>
      </c>
      <c r="BJ32" s="1069" t="s">
        <v>1466</v>
      </c>
      <c r="BL32" s="1069" t="s">
        <v>1466</v>
      </c>
    </row>
    <row customHeight="1" ht="11.25">
      <c r="A33" s="1075" t="s">
        <v>1582</v>
      </c>
      <c r="O33" s="1075" t="s">
        <v>1241</v>
      </c>
      <c r="AX33" s="1121" t="s">
        <v>1583</v>
      </c>
      <c r="AZ33" s="1121" t="s">
        <v>1216</v>
      </c>
      <c r="BE33" s="1121">
        <v>2031</v>
      </c>
      <c r="BJ33" s="1069" t="s">
        <v>1473</v>
      </c>
      <c r="BL33" s="1069" t="s">
        <v>1473</v>
      </c>
    </row>
    <row customHeight="1" ht="11.25">
      <c r="A34" s="1075" t="s">
        <v>1584</v>
      </c>
      <c r="O34" s="1075" t="s">
        <v>1276</v>
      </c>
      <c r="AX34" s="1121" t="s">
        <v>1585</v>
      </c>
      <c r="BE34" s="1121">
        <v>2032</v>
      </c>
      <c r="BJ34" s="1069" t="s">
        <v>1484</v>
      </c>
      <c r="BL34" s="1069" t="s">
        <v>1484</v>
      </c>
    </row>
    <row customHeight="1" ht="11.25">
      <c r="A35" s="1075" t="s">
        <v>1586</v>
      </c>
      <c r="O35" s="1075" t="s">
        <v>1309</v>
      </c>
      <c r="AX35" s="1121" t="s">
        <v>1587</v>
      </c>
      <c r="AZ35" s="1068" t="s">
        <v>1588</v>
      </c>
      <c r="BE35" s="1121">
        <v>2033</v>
      </c>
      <c r="BL35" s="1069" t="s">
        <v>1589</v>
      </c>
    </row>
    <row customHeight="1" ht="11.25">
      <c r="A36" s="1871" t="s">
        <v>1590</v>
      </c>
      <c r="D36" s="1112" t="s">
        <v>1591</v>
      </c>
      <c r="E36" s="1113" t="s">
        <v>808</v>
      </c>
      <c r="F36" s="1114" t="str">
        <f>INDEX(E37:E41,MATCH(TEMPLATE_SPHERE,F37:F41,0))</f>
        <v>теплоснабжения</v>
      </c>
      <c r="G36" s="1114" t="str">
        <f>INDEX(G37:G41,MATCH(TEMPLATE_SPHERE,F37:F41,0))</f>
        <v>теплоснабжение</v>
      </c>
      <c r="O36" s="1075" t="s">
        <v>1334</v>
      </c>
      <c r="AX36" s="1121" t="s">
        <v>1592</v>
      </c>
      <c r="AZ36" s="1121" t="s">
        <v>1216</v>
      </c>
      <c r="BE36" s="1121">
        <v>2034</v>
      </c>
      <c r="BL36" s="1069" t="s">
        <v>1593</v>
      </c>
    </row>
    <row customHeight="1" ht="11.25">
      <c r="A37" s="1075" t="s">
        <v>1594</v>
      </c>
      <c r="E37" s="408" t="s">
        <v>1595</v>
      </c>
      <c r="F37" s="1115" t="s">
        <v>808</v>
      </c>
      <c r="G37" s="408" t="s">
        <v>1596</v>
      </c>
      <c r="O37" s="1075" t="s">
        <v>1353</v>
      </c>
      <c r="AX37" s="1121" t="s">
        <v>1597</v>
      </c>
      <c r="AZ37" s="1121" t="s">
        <v>1243</v>
      </c>
      <c r="BE37" s="1121">
        <v>2035</v>
      </c>
    </row>
    <row customHeight="1" ht="11.25">
      <c r="A38" s="1075" t="s">
        <v>1598</v>
      </c>
      <c r="E38" s="408" t="s">
        <v>1599</v>
      </c>
      <c r="F38" s="1116" t="s">
        <v>854</v>
      </c>
      <c r="G38" s="408" t="s">
        <v>1600</v>
      </c>
      <c r="O38" s="1075" t="s">
        <v>1370</v>
      </c>
      <c r="AX38" s="1121" t="s">
        <v>1601</v>
      </c>
      <c r="AZ38" s="1121" t="s">
        <v>1277</v>
      </c>
      <c r="BE38" s="1121">
        <v>2036</v>
      </c>
      <c r="BH38" s="1068" t="s">
        <v>1602</v>
      </c>
      <c r="BJ38" s="1068" t="s">
        <v>1603</v>
      </c>
      <c r="BL38" s="1068" t="s">
        <v>1604</v>
      </c>
      <c r="BN38" s="1068" t="s">
        <v>1605</v>
      </c>
    </row>
    <row customHeight="1" ht="11.25">
      <c r="A39" s="1075" t="s">
        <v>1606</v>
      </c>
      <c r="E39" s="408" t="s">
        <v>1607</v>
      </c>
      <c r="F39" s="1116" t="s">
        <v>907</v>
      </c>
      <c r="G39" s="408" t="s">
        <v>1608</v>
      </c>
      <c r="O39" s="1075" t="s">
        <v>1386</v>
      </c>
      <c r="AX39" s="1121" t="s">
        <v>1609</v>
      </c>
      <c r="AZ39" s="1121" t="s">
        <v>1310</v>
      </c>
      <c r="BE39" s="1121">
        <v>2037</v>
      </c>
      <c r="BH39" s="1069" t="s">
        <v>1610</v>
      </c>
      <c r="BJ39" s="1218" t="s">
        <v>1610</v>
      </c>
      <c r="BL39" s="1218" t="s">
        <v>1610</v>
      </c>
      <c r="BN39" s="1069" t="s">
        <v>1611</v>
      </c>
    </row>
    <row customHeight="1" ht="11.25">
      <c r="A40" s="1075" t="s">
        <v>16</v>
      </c>
      <c r="E40" s="408" t="s">
        <v>1612</v>
      </c>
      <c r="F40" s="1116" t="s">
        <v>894</v>
      </c>
      <c r="G40" s="408" t="s">
        <v>1613</v>
      </c>
      <c r="O40" s="1075" t="s">
        <v>1402</v>
      </c>
      <c r="AX40" s="1121" t="s">
        <v>1614</v>
      </c>
      <c r="BE40" s="1121">
        <v>2038</v>
      </c>
      <c r="BH40" s="1069" t="s">
        <v>1615</v>
      </c>
      <c r="BJ40" s="1218" t="s">
        <v>1028</v>
      </c>
      <c r="BL40" s="1218" t="s">
        <v>1028</v>
      </c>
      <c r="BN40" s="1069" t="s">
        <v>1062</v>
      </c>
    </row>
    <row customHeight="1" ht="11.25">
      <c r="A41" s="1075" t="s">
        <v>1616</v>
      </c>
      <c r="E41" s="408" t="s">
        <v>1617</v>
      </c>
      <c r="F41" s="1116" t="s">
        <v>1618</v>
      </c>
      <c r="G41" s="408" t="s">
        <v>1617</v>
      </c>
      <c r="O41" s="1075" t="s">
        <v>1418</v>
      </c>
      <c r="AX41" s="1121" t="s">
        <v>1619</v>
      </c>
      <c r="AZ41" s="1068" t="s">
        <v>1620</v>
      </c>
      <c r="BE41" s="1121">
        <v>2039</v>
      </c>
      <c r="BH41" s="1069" t="s">
        <v>1621</v>
      </c>
      <c r="BJ41" s="1218" t="s">
        <v>1024</v>
      </c>
      <c r="BL41" s="1218" t="s">
        <v>1024</v>
      </c>
      <c r="BN41" s="1069" t="s">
        <v>1049</v>
      </c>
    </row>
    <row customHeight="1" ht="11.25">
      <c r="A42" s="1075" t="s">
        <v>1622</v>
      </c>
      <c r="AX42" s="1121" t="s">
        <v>1623</v>
      </c>
      <c r="AZ42" s="1121" t="s">
        <v>1215</v>
      </c>
      <c r="BE42" s="1121">
        <v>2040</v>
      </c>
      <c r="BH42" s="1069" t="s">
        <v>1046</v>
      </c>
      <c r="BJ42" s="1218" t="s">
        <v>1026</v>
      </c>
      <c r="BL42" s="1218" t="s">
        <v>1026</v>
      </c>
      <c r="BN42" s="1069" t="s">
        <v>1624</v>
      </c>
    </row>
    <row customHeight="1" ht="11.25">
      <c r="A43" s="1075" t="s">
        <v>1625</v>
      </c>
      <c r="AX43" s="1121" t="s">
        <v>1626</v>
      </c>
      <c r="AZ43" s="1121" t="s">
        <v>1241</v>
      </c>
      <c r="BE43" s="1121">
        <v>2041</v>
      </c>
      <c r="BH43" s="1069" t="s">
        <v>1627</v>
      </c>
      <c r="BJ43" s="1218" t="s">
        <v>1621</v>
      </c>
      <c r="BL43" s="1218" t="s">
        <v>1621</v>
      </c>
      <c r="BN43" s="1069" t="s">
        <v>1628</v>
      </c>
    </row>
    <row customHeight="1" ht="11.25">
      <c r="A44" s="1075" t="s">
        <v>1629</v>
      </c>
      <c r="G44" s="1095">
        <f>YEAR(TODAY())</f>
        <v>2024</v>
      </c>
      <c r="I44" s="800" t="s">
        <v>1630</v>
      </c>
      <c r="J44" s="1090" t="s">
        <v>1631</v>
      </c>
      <c r="K44" s="1090" t="s">
        <v>1632</v>
      </c>
      <c r="AX44" s="1121" t="s">
        <v>1633</v>
      </c>
      <c r="AZ44" s="1121" t="s">
        <v>1276</v>
      </c>
      <c r="BE44" s="1121">
        <v>2042</v>
      </c>
      <c r="BH44" s="1069" t="s">
        <v>1634</v>
      </c>
      <c r="BJ44" s="1218" t="s">
        <v>1046</v>
      </c>
      <c r="BL44" s="1218" t="s">
        <v>1046</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1309</v>
      </c>
      <c r="BE45" s="1121">
        <v>2043</v>
      </c>
      <c r="BH45" s="1069" t="s">
        <v>1643</v>
      </c>
      <c r="BJ45" s="1218" t="s">
        <v>1040</v>
      </c>
      <c r="BL45" s="1218" t="s">
        <v>1040</v>
      </c>
      <c r="BN45" s="1069" t="s">
        <v>1644</v>
      </c>
    </row>
    <row customHeight="1" ht="11.25">
      <c r="A46" s="1075" t="s">
        <v>1645</v>
      </c>
      <c r="E46" s="408" t="s">
        <v>27</v>
      </c>
      <c r="F46" s="1115" t="s">
        <v>1646</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1334</v>
      </c>
      <c r="BE46" s="1121">
        <v>2044</v>
      </c>
      <c r="BH46" s="1069" t="s">
        <v>1049</v>
      </c>
      <c r="BJ46" s="1218" t="s">
        <v>1030</v>
      </c>
      <c r="BL46" s="1218" t="s">
        <v>1030</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01.07.2024</v>
      </c>
      <c r="H47" s="1117" t="str">
        <f>_xlfn.IFERROR(IF(f_year="","31.12."&amp;CURRENT_YEAR,IF(LEN(f_quart)=0,"31.12."&amp;f_year,IF(f_quart="I квартал","31.03."&amp;f_year,IF(f_quart="II квартал","30.06."&amp;f_year,(IF(f_quart="III квартал","30.09."&amp;f_year,"31.12."&amp;f_year)))))),"31.12."&amp;CURRENT_YEAR)</f>
        <v>30.09.2024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1353</v>
      </c>
      <c r="BE47" s="1121">
        <v>2045</v>
      </c>
      <c r="BH47" s="1069" t="s">
        <v>1624</v>
      </c>
      <c r="BJ47" s="1218" t="s">
        <v>1032</v>
      </c>
      <c r="BL47" s="1218" t="s">
        <v>1032</v>
      </c>
      <c r="BN47" s="1069" t="s">
        <v>1651</v>
      </c>
    </row>
    <row customHeight="1" ht="11.25">
      <c r="A48" s="1075" t="s">
        <v>1652</v>
      </c>
      <c r="E48" s="408" t="s">
        <v>1653</v>
      </c>
      <c r="F48" s="1116" t="s">
        <v>1654</v>
      </c>
      <c r="G48" s="1117" t="str">
        <f>_xlfn.IFERROR(IF(f_year="","01.01."&amp;CURRENT_YEAR,"01.01."&amp;f_year),"01.01."&amp;CURRENT_YEAR)</f>
        <v>01.01.2024</v>
      </c>
      <c r="H48" s="1117" t="str">
        <f>_xlfn.IFERROR(IF(f_year="","31.12."&amp;CURRENT_YEAR,"31.12."&amp;f_year),"31.12."&amp;CURRENT_YEAR)</f>
        <v>31.12.2024</v>
      </c>
      <c r="I48" s="1743">
        <f>IF(f_year="",TRUE,FALSE)</f>
        <v>0</v>
      </c>
      <c r="J48" s="1746" t="s">
        <v>1655</v>
      </c>
      <c r="K48" s="1747"/>
      <c r="AX48" s="1121" t="s">
        <v>1656</v>
      </c>
      <c r="AZ48" s="1121" t="s">
        <v>1370</v>
      </c>
      <c r="BE48" s="1121">
        <v>2046</v>
      </c>
      <c r="BH48" s="1069" t="s">
        <v>1628</v>
      </c>
      <c r="BJ48" s="1218" t="s">
        <v>1034</v>
      </c>
      <c r="BL48" s="1218" t="s">
        <v>1034</v>
      </c>
      <c r="BN48" s="1069" t="s">
        <v>1657</v>
      </c>
    </row>
    <row customHeight="1" ht="11.25">
      <c r="A49" s="1075" t="s">
        <v>1658</v>
      </c>
      <c r="E49" s="408" t="s">
        <v>1659</v>
      </c>
      <c r="F49" s="1116" t="s">
        <v>1660</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1386</v>
      </c>
      <c r="BE49" s="1121">
        <v>2047</v>
      </c>
      <c r="BH49" s="1069" t="s">
        <v>1050</v>
      </c>
      <c r="BJ49" s="1218" t="s">
        <v>1036</v>
      </c>
      <c r="BL49" s="1218" t="s">
        <v>1036</v>
      </c>
    </row>
    <row customHeight="1" ht="11.25">
      <c r="A50" s="1075" t="s">
        <v>1662</v>
      </c>
      <c r="E50" s="408" t="s">
        <v>1663</v>
      </c>
      <c r="F50" s="1116" t="s">
        <v>1020</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1402</v>
      </c>
      <c r="BE50" s="1121">
        <v>2048</v>
      </c>
      <c r="BH50" s="1069" t="s">
        <v>1635</v>
      </c>
      <c r="BJ50" s="1218" t="s">
        <v>1038</v>
      </c>
      <c r="BL50" s="1218" t="s">
        <v>1038</v>
      </c>
    </row>
    <row customHeight="1" ht="11.25">
      <c r="A51" s="1075" t="s">
        <v>1665</v>
      </c>
      <c r="E51" s="408" t="s">
        <v>1666</v>
      </c>
      <c r="F51" s="1116" t="s">
        <v>1667</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1418</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1216</v>
      </c>
      <c r="BE52" s="1121">
        <v>2050</v>
      </c>
      <c r="BH52" s="1069" t="s">
        <v>1648</v>
      </c>
      <c r="BJ52" s="1218" t="s">
        <v>1049</v>
      </c>
      <c r="BL52" s="1218" t="s">
        <v>1049</v>
      </c>
    </row>
    <row customHeight="1" ht="11.25">
      <c r="A53" s="1075" t="s">
        <v>1674</v>
      </c>
      <c r="E53" s="408" t="s">
        <v>1675</v>
      </c>
      <c r="F53" s="1116" t="s">
        <v>1675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1218</v>
      </c>
      <c r="BE55" s="1121">
        <v>2053</v>
      </c>
      <c r="BH55" s="1071" t="s">
        <v>22</v>
      </c>
      <c r="BJ55" s="1218" t="s">
        <v>1050</v>
      </c>
      <c r="BL55" s="1218" t="s">
        <v>1050</v>
      </c>
    </row>
    <row customHeight="1" ht="11.25">
      <c r="A56" s="1075" t="s">
        <v>1683</v>
      </c>
      <c r="D56" s="1119" t="s">
        <v>1684</v>
      </c>
      <c r="E56" s="1096" t="s">
        <v>112</v>
      </c>
      <c r="F56" s="1075" t="s">
        <v>1685</v>
      </c>
      <c r="AX56" s="1121" t="s">
        <v>1686</v>
      </c>
      <c r="AZ56" s="1121" t="s">
        <v>1245</v>
      </c>
      <c r="BE56" s="1121">
        <v>2054</v>
      </c>
      <c r="BH56" s="1071" t="s">
        <v>22</v>
      </c>
      <c r="BJ56" s="1218" t="s">
        <v>1635</v>
      </c>
      <c r="BL56" s="1218" t="s">
        <v>1635</v>
      </c>
    </row>
    <row customHeight="1" ht="11.25">
      <c r="A57" s="1075" t="s">
        <v>1687</v>
      </c>
      <c r="D57" s="1119" t="s">
        <v>1688</v>
      </c>
      <c r="E57" s="1096" t="s">
        <v>112</v>
      </c>
      <c r="F57" s="1075" t="s">
        <v>1685</v>
      </c>
      <c r="AX57" s="1121" t="s">
        <v>1689</v>
      </c>
      <c r="AZ57" s="1121" t="s">
        <v>1279</v>
      </c>
      <c r="BE57" s="1121">
        <v>2055</v>
      </c>
      <c r="BJ57" s="1218" t="s">
        <v>1644</v>
      </c>
      <c r="BL57" s="1218" t="s">
        <v>1644</v>
      </c>
    </row>
    <row customHeight="1" ht="11.25">
      <c r="A58" s="1075" t="s">
        <v>1690</v>
      </c>
      <c r="D58" s="1119" t="s">
        <v>1691</v>
      </c>
      <c r="E58" s="1096" t="s">
        <v>112</v>
      </c>
      <c r="F58" s="1075" t="s">
        <v>1685</v>
      </c>
      <c r="AX58" s="1121" t="s">
        <v>1692</v>
      </c>
      <c r="BE58" s="1121">
        <v>2056</v>
      </c>
      <c r="BJ58" s="1218" t="s">
        <v>1648</v>
      </c>
      <c r="BL58" s="1218" t="s">
        <v>1648</v>
      </c>
    </row>
    <row customHeight="1" ht="11.25">
      <c r="A59" s="1075" t="s">
        <v>1693</v>
      </c>
      <c r="D59" s="1119" t="s">
        <v>133</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1219</v>
      </c>
      <c r="BE60" s="1121">
        <v>2058</v>
      </c>
      <c r="BJ60" s="1218" t="s">
        <v>1657</v>
      </c>
      <c r="BL60" s="1218" t="s">
        <v>1657</v>
      </c>
    </row>
    <row customHeight="1" ht="11.25">
      <c r="A61" s="1075" t="s">
        <v>1700</v>
      </c>
      <c r="D61" s="1119" t="s">
        <v>1701</v>
      </c>
      <c r="E61" s="1096" t="s">
        <v>1581</v>
      </c>
      <c r="F61" s="1075" t="s">
        <v>1694</v>
      </c>
      <c r="AX61" s="1121" t="s">
        <v>1702</v>
      </c>
      <c r="AZ61" s="1121" t="s">
        <v>1246</v>
      </c>
      <c r="BE61" s="1121">
        <v>2059</v>
      </c>
      <c r="BL61" s="1218" t="s">
        <v>1042</v>
      </c>
    </row>
    <row customHeight="1" ht="11.25">
      <c r="A62" s="1075" t="s">
        <v>1703</v>
      </c>
      <c r="D62" s="1119" t="s">
        <v>132</v>
      </c>
      <c r="E62" s="1096">
        <v>30</v>
      </c>
      <c r="F62" s="1075" t="s">
        <v>1694</v>
      </c>
      <c r="AZ62" s="1121" t="s">
        <v>1280</v>
      </c>
      <c r="BE62" s="1121">
        <v>2060</v>
      </c>
      <c r="BL62" s="1218" t="s">
        <v>1044</v>
      </c>
    </row>
    <row customHeight="1" ht="11.25">
      <c r="A63" s="1075" t="s">
        <v>1704</v>
      </c>
      <c r="D63" s="1119" t="s">
        <v>1705</v>
      </c>
      <c r="E63" s="1096">
        <v>30</v>
      </c>
      <c r="F63" s="1075" t="s">
        <v>1694</v>
      </c>
      <c r="AZ63" s="1121" t="s">
        <v>1312</v>
      </c>
      <c r="BE63" s="1121">
        <v>2061</v>
      </c>
    </row>
    <row customHeight="1" ht="11.25">
      <c r="A64" s="1075" t="s">
        <v>1706</v>
      </c>
      <c r="D64" s="1119" t="s">
        <v>1707</v>
      </c>
      <c r="E64" s="1096">
        <v>30</v>
      </c>
      <c r="F64" s="1075" t="s">
        <v>1694</v>
      </c>
      <c r="AZ64" s="1121" t="s">
        <v>1335</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1220</v>
      </c>
      <c r="BE67" s="1121">
        <v>2065</v>
      </c>
    </row>
    <row customHeight="1" ht="11.25">
      <c r="A68" s="1075" t="s">
        <v>1712</v>
      </c>
      <c r="AZ68" s="1121" t="s">
        <v>1247</v>
      </c>
      <c r="BE68" s="1121">
        <v>2066</v>
      </c>
      <c r="BH68" s="1068" t="s">
        <v>1713</v>
      </c>
      <c r="BJ68" s="1068" t="s">
        <v>1714</v>
      </c>
      <c r="BL68" s="1068" t="s">
        <v>1715</v>
      </c>
      <c r="BN68" s="1068" t="s">
        <v>1716</v>
      </c>
    </row>
    <row customHeight="1" ht="11.25">
      <c r="A69" s="1075" t="s">
        <v>1717</v>
      </c>
      <c r="AZ69" s="1121" t="s">
        <v>1281</v>
      </c>
      <c r="BE69" s="1121">
        <v>2067</v>
      </c>
      <c r="BH69" s="1069" t="s">
        <v>1718</v>
      </c>
      <c r="BI69" s="1118" t="s">
        <v>110</v>
      </c>
      <c r="BJ69" s="1069" t="s">
        <v>1719</v>
      </c>
      <c r="BK69" s="1118" t="s">
        <v>110</v>
      </c>
      <c r="BL69" s="1069" t="s">
        <v>1720</v>
      </c>
      <c r="BM69" s="1071" t="s">
        <v>110</v>
      </c>
      <c r="BN69" s="1069" t="s">
        <v>1721</v>
      </c>
    </row>
    <row customHeight="1" ht="11.25">
      <c r="A70" s="1075" t="s">
        <v>1722</v>
      </c>
      <c r="AZ70" s="1121" t="s">
        <v>1313</v>
      </c>
      <c r="BE70" s="1121">
        <v>2068</v>
      </c>
      <c r="BH70" s="1069" t="s">
        <v>1723</v>
      </c>
      <c r="BJ70" s="1069" t="s">
        <v>1724</v>
      </c>
      <c r="BL70" s="1069" t="s">
        <v>1725</v>
      </c>
      <c r="BN70" s="1069" t="s">
        <v>1726</v>
      </c>
    </row>
    <row customHeight="1" ht="11.25">
      <c r="A71" s="1075" t="s">
        <v>1727</v>
      </c>
      <c r="AZ71" s="1121" t="s">
        <v>1315</v>
      </c>
      <c r="BE71" s="1121">
        <v>2069</v>
      </c>
      <c r="BH71" s="1069" t="s">
        <v>1728</v>
      </c>
      <c r="BI71" s="1118" t="s">
        <v>90</v>
      </c>
      <c r="BJ71" s="1069" t="s">
        <v>1729</v>
      </c>
      <c r="BK71" s="1118" t="s">
        <v>90</v>
      </c>
      <c r="BL71" s="1069" t="s">
        <v>1730</v>
      </c>
      <c r="BM71" s="1071" t="s">
        <v>90</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112</v>
      </c>
      <c r="BJ73" s="1069" t="s">
        <v>1737</v>
      </c>
      <c r="BK73" s="1118" t="s">
        <v>112</v>
      </c>
      <c r="BL73" s="1069" t="s">
        <v>1738</v>
      </c>
      <c r="BM73" s="1071" t="s">
        <v>112</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1229</v>
      </c>
      <c r="BH76" s="1069" t="s">
        <v>1749</v>
      </c>
      <c r="BJ76" s="1069" t="s">
        <v>1750</v>
      </c>
      <c r="BL76" s="1069" t="s">
        <v>1751</v>
      </c>
    </row>
    <row customHeight="1" ht="11.25">
      <c r="A77" s="1075" t="s">
        <v>1752</v>
      </c>
      <c r="AZ77" s="1121" t="s">
        <v>1257</v>
      </c>
    </row>
    <row customHeight="1" ht="11.25">
      <c r="A78" s="1075" t="s">
        <v>1753</v>
      </c>
      <c r="AZ78" s="1121" t="s">
        <v>1288</v>
      </c>
    </row>
    <row customHeight="1" ht="11.25">
      <c r="A79" s="1075" t="s">
        <v>1754</v>
      </c>
      <c r="AZ79" s="1121" t="s">
        <v>1319</v>
      </c>
      <c r="BH79" s="1068" t="s">
        <v>1755</v>
      </c>
      <c r="BJ79" s="1068" t="s">
        <v>1756</v>
      </c>
      <c r="BL79" s="1068" t="s">
        <v>1757</v>
      </c>
    </row>
    <row customHeight="1" ht="11.25">
      <c r="A80" s="1075" t="s">
        <v>1758</v>
      </c>
      <c r="AZ80" s="1121" t="s">
        <v>1340</v>
      </c>
      <c r="BH80" s="1069" t="s">
        <v>1759</v>
      </c>
      <c r="BJ80" s="1069" t="s">
        <v>1760</v>
      </c>
      <c r="BL80" s="1069" t="s">
        <v>1761</v>
      </c>
    </row>
    <row customHeight="1" ht="11.25">
      <c r="A81" s="1075" t="s">
        <v>1762</v>
      </c>
      <c r="AZ81" s="1121" t="s">
        <v>1357</v>
      </c>
      <c r="BH81" s="1069" t="s">
        <v>1763</v>
      </c>
      <c r="BJ81" s="1069" t="s">
        <v>1764</v>
      </c>
      <c r="BL81" s="1069" t="s">
        <v>1765</v>
      </c>
    </row>
    <row customHeight="1" ht="11.25">
      <c r="A82" s="1075" t="s">
        <v>1766</v>
      </c>
      <c r="AZ82" s="1121" t="s">
        <v>1372</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1020</v>
      </c>
    </row>
    <row customHeight="1" ht="11.25">
      <c r="A91" s="1075" t="s">
        <v>1795</v>
      </c>
      <c r="AZ91" s="1121" t="s">
        <v>1056</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1418</v>
      </c>
      <c r="BL100" s="1069" t="s">
        <v>1418</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571</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1216</v>
      </c>
    </row>
    <row customHeight="1" ht="11.25">
      <c r="AZ116" s="1902" t="s">
        <v>1837</v>
      </c>
      <c r="BA116" s="1903" t="s">
        <v>1838</v>
      </c>
      <c r="BH116" s="1069" t="s">
        <v>1243</v>
      </c>
    </row>
    <row customHeight="1" ht="11.25">
      <c r="BH117" s="1069" t="s">
        <v>1277</v>
      </c>
    </row>
    <row customHeight="1" ht="11.25">
      <c r="BH118" s="1069"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50A81-2549-8E1D-B001-E59B7280F47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Ненецкий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ИМУП «ПОСЖИЛКОМСЕРВИС»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1854</v>
      </c>
      <c r="F13" s="1522" t="s">
        <v>306</v>
      </c>
      <c r="G13" s="475"/>
      <c r="H13" s="1534"/>
      <c r="J13" s="456">
        <v>19</v>
      </c>
    </row>
    <row customHeight="1" ht="19.95">
      <c r="A14" s="503"/>
      <c r="B14" s="503"/>
      <c r="C14" s="458"/>
      <c r="D14" s="1524" t="s">
        <v>709</v>
      </c>
      <c r="E14" s="1525" t="s">
        <v>1855</v>
      </c>
      <c r="F14" s="1527"/>
      <c r="G14" s="1526" t="s">
        <v>1856</v>
      </c>
      <c r="H14" s="1534"/>
      <c r="J14" s="456">
        <v>19</v>
      </c>
    </row>
    <row customHeight="1" ht="19.95">
      <c r="A15" s="503"/>
      <c r="B15" s="503"/>
      <c r="C15" s="458"/>
      <c r="D15" s="1524" t="s">
        <v>307</v>
      </c>
      <c r="E15" s="1525" t="s">
        <v>1857</v>
      </c>
      <c r="F15" s="1527"/>
      <c r="G15" s="1526" t="s">
        <v>1858</v>
      </c>
      <c r="H15" s="1534"/>
      <c r="J15" s="456">
        <v>19</v>
      </c>
    </row>
    <row customHeight="1" ht="24">
      <c r="A16" s="503"/>
      <c r="B16" s="503"/>
      <c r="C16" s="458"/>
      <c r="D16" s="1524" t="s">
        <v>310</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91</v>
      </c>
      <c r="E18" s="1528" t="s">
        <v>1863</v>
      </c>
      <c r="F18" s="1527"/>
      <c r="G18" s="475" t="s">
        <v>1862</v>
      </c>
      <c r="H18" s="1534"/>
      <c r="I18" s="853"/>
      <c r="J18" s="456">
        <v>46</v>
      </c>
    </row>
    <row customHeight="1" ht="23.25">
      <c r="A19" s="503"/>
      <c r="B19" s="503"/>
      <c r="C19" s="458"/>
      <c r="D19" s="1521" t="s">
        <v>112</v>
      </c>
      <c r="E19" s="1528" t="s">
        <v>1864</v>
      </c>
      <c r="F19" s="1522" t="s">
        <v>306</v>
      </c>
      <c r="G19" s="2472" t="s">
        <v>1865</v>
      </c>
      <c r="H19" s="476"/>
      <c r="J19" s="456">
        <v>22</v>
      </c>
    </row>
    <row s="1531" customFormat="1" customHeight="1" ht="5.25" hidden="1">
      <c r="A20" s="503"/>
      <c r="B20" s="503"/>
      <c r="C20" s="1530"/>
      <c r="D20" s="1529" t="s">
        <v>1117</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1866</v>
      </c>
      <c r="F22" s="1527"/>
      <c r="G22" s="475" t="s">
        <v>1867</v>
      </c>
      <c r="H22" s="1533"/>
      <c r="J22" s="502">
        <v>25</v>
      </c>
    </row>
    <row s="502" customFormat="1" customHeight="1" ht="19.95">
      <c r="A23" s="503"/>
      <c r="B23" s="503"/>
      <c r="C23" s="503"/>
      <c r="D23" s="1521" t="s">
        <v>93</v>
      </c>
      <c r="E23" s="1528" t="s">
        <v>1868</v>
      </c>
      <c r="F23" s="1532"/>
      <c r="G23" s="475" t="s">
        <v>1869</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A226F-6748-DD62-147B-7D5BABBD920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3611D-ED7C-F124-4F6F-7EAD7AAD012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ИМУП «ПОСЖИЛКОМСЕРВИС»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ИМУП «ПОСЖИЛКОМСЕРВИС»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796A4-3283-3F8A-13A6-1EC92BC4EE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ИМУП «ПОСЖИЛКОМСЕРВИС»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ИМУП «ПОСЖИЛКОМСЕРВИС»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5A6FC-59C5-50AE-FA2C-FCDF1C3459C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Ненецкий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Ненецкий автономный округ</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AA8FF-CADA-8B2A-7928-62798FB0527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1888</v>
      </c>
      <c r="F9" s="2210"/>
      <c r="G9" s="2210"/>
      <c r="H9" s="2210"/>
      <c r="I9" s="2210"/>
      <c r="M9" s="122">
        <v>28</v>
      </c>
    </row>
    <row customHeight="1" ht="24">
      <c r="D10" s="2210"/>
      <c r="E10" s="128" t="s">
        <v>1889</v>
      </c>
      <c r="F10" s="128" t="s">
        <v>1890</v>
      </c>
      <c r="G10" s="128" t="s">
        <v>1891</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1892</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8FBB6-E5B4-B74D-641B-3BF7C726E9C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88</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FE519-74D6-4968-64A2-BDC03B52D73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1896</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96EDC-6421-1996-CC8C-4169AF4DF0F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ИМУП «ПОСЖИЛКОМСЕРВИС»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49743-2EEF-CD98-47B2-28599A43C35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EC37A-864D-114C-A30D-231326FDD82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1915</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110</v>
      </c>
      <c r="G139" s="2576" t="s">
        <v>22</v>
      </c>
      <c r="H139" s="290"/>
      <c r="I139" s="638" t="s">
        <v>110</v>
      </c>
      <c r="J139" s="1808" t="s">
        <v>1934</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1023</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1023</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D669E-A054-359B-1F8B-4043E557881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808</v>
      </c>
      <c r="E1" s="981" t="s">
        <v>854</v>
      </c>
      <c r="F1" s="981" t="s">
        <v>907</v>
      </c>
      <c r="G1" s="981" t="s">
        <v>894</v>
      </c>
      <c r="H1" s="981" t="s">
        <v>1618</v>
      </c>
    </row>
    <row customHeight="1" ht="9">
      <c r="A2" s="984" t="s">
        <v>1945</v>
      </c>
      <c r="B2" s="984"/>
      <c r="C2" s="985" t="str">
        <f>INDEX(TEMPLATE_NUMBER_FORM_LIST,MATCH(TEMPLATE_SPHERE,TEMPLATE_SPHERE_LIST,0))</f>
        <v>16</v>
      </c>
      <c r="D2" s="984" t="s">
        <v>1468</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112</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1157</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2E31704-4456-2C54-8885-1B6FB9FFD3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808</v>
      </c>
      <c r="D2" s="842" t="s">
        <v>854</v>
      </c>
      <c r="E2" s="842" t="s">
        <v>907</v>
      </c>
      <c r="F2" s="842" t="s">
        <v>894</v>
      </c>
      <c r="G2" s="842" t="s">
        <v>1618</v>
      </c>
      <c r="H2" s="844"/>
      <c r="I2" s="844"/>
      <c r="J2" s="844"/>
      <c r="K2" s="844"/>
      <c r="L2" s="844"/>
      <c r="M2" s="844"/>
      <c r="N2" s="844"/>
      <c r="O2" s="842" t="s">
        <v>808</v>
      </c>
      <c r="P2" s="842" t="s">
        <v>854</v>
      </c>
      <c r="Q2" s="842" t="s">
        <v>894</v>
      </c>
      <c r="R2" s="842" t="s">
        <v>907</v>
      </c>
      <c r="S2" s="842" t="s">
        <v>1618</v>
      </c>
      <c r="T2" s="842" t="s">
        <v>808</v>
      </c>
      <c r="U2" s="842" t="s">
        <v>854</v>
      </c>
      <c r="V2" s="842" t="s">
        <v>894</v>
      </c>
      <c r="W2" s="842" t="s">
        <v>907</v>
      </c>
      <c r="X2" s="842" t="s">
        <v>1618</v>
      </c>
      <c r="Y2" s="842"/>
      <c r="Z2" s="842" t="s">
        <v>808</v>
      </c>
      <c r="AA2" s="851" t="s">
        <v>854</v>
      </c>
      <c r="AB2" s="842" t="s">
        <v>894</v>
      </c>
      <c r="AC2" s="842" t="s">
        <v>907</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2058</v>
      </c>
      <c r="U25" s="847" t="s">
        <v>2058</v>
      </c>
      <c r="V25" s="847" t="s">
        <v>2058</v>
      </c>
      <c r="W25" s="847" t="s">
        <v>2058</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2059</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2060</v>
      </c>
      <c r="V26" s="965" t="s">
        <v>2060</v>
      </c>
      <c r="W26" s="965" t="s">
        <v>2060</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2061</v>
      </c>
      <c r="R27" s="958" t="s">
        <v>721</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732</v>
      </c>
      <c r="Q31" s="958" t="s">
        <v>2068</v>
      </c>
      <c r="R31" s="958" t="s">
        <v>732</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734</v>
      </c>
      <c r="Q32" s="958" t="s">
        <v>2071</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742</v>
      </c>
      <c r="Q40" s="958" t="s">
        <v>2094</v>
      </c>
      <c r="R40" s="958" t="s">
        <v>742</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746</v>
      </c>
      <c r="Q43" s="958" t="s">
        <v>2105</v>
      </c>
      <c r="R43" s="958" t="s">
        <v>746</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2137</v>
      </c>
      <c r="U52" s="844" t="s">
        <v>2138</v>
      </c>
      <c r="V52" s="844" t="s">
        <v>2139</v>
      </c>
      <c r="W52" s="844" t="s">
        <v>2140</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1023</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2144</v>
      </c>
      <c r="V56" s="844" t="s">
        <v>2144</v>
      </c>
      <c r="W56" s="844" t="s">
        <v>2144</v>
      </c>
      <c r="X56" s="844"/>
      <c r="Y56" s="1001"/>
      <c r="Z56" s="847" t="s">
        <v>759</v>
      </c>
      <c r="AA56" s="847" t="s">
        <v>759</v>
      </c>
      <c r="AB56" s="847" t="s">
        <v>759</v>
      </c>
      <c r="AC56" s="847" t="s">
        <v>759</v>
      </c>
      <c r="AD56" s="847"/>
    </row>
    <row customHeight="1" ht="27">
      <c r="A57" s="846"/>
      <c r="B57" s="900">
        <v>40</v>
      </c>
      <c r="C57" s="844" t="s">
        <v>1025</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2146</v>
      </c>
      <c r="V57" s="844" t="s">
        <v>2146</v>
      </c>
      <c r="W57" s="844" t="s">
        <v>2146</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99</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99</v>
      </c>
      <c r="P95" s="958"/>
      <c r="Q95" s="958"/>
      <c r="R95" s="958"/>
      <c r="S95" s="958"/>
      <c r="T95" s="844" t="s">
        <v>2208</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F53C1-338A-0191-936C-D2571426ACC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ИМУП «ПОСЖИЛКОМСЕРВИС»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2227</v>
      </c>
      <c r="P15" s="2276"/>
      <c r="Q15" s="2276"/>
      <c r="R15" s="2276"/>
      <c r="S15" s="2276"/>
      <c r="T15" s="2276"/>
      <c r="U15" s="2277"/>
      <c r="V15" s="2278" t="s">
        <v>430</v>
      </c>
      <c r="W15" s="2281" t="s">
        <v>1147</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FA0FF-FA05-2DC7-85BA-F436001425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28A15-BE84-8A1C-728D-6399850513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1880D-9FA9-2E97-14FC-5F1D400078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5E195-42CE-B9B3-A851-6386F1C0AC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11F76-DD42-882C-B423-282A218740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58CE8-A584-C406-DBD4-D6208143DAE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ИМУП «ПОСЖИЛКОМСЕРВИС»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Ненецкий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2983013920</v>
      </c>
      <c r="G14" s="1013" t="s">
        <v>309</v>
      </c>
      <c r="H14" s="476"/>
      <c r="J14" s="456">
        <v>0</v>
      </c>
    </row>
    <row customHeight="1" ht="22.5" hidden="1">
      <c r="A15" s="458"/>
      <c r="B15" s="503"/>
      <c r="C15" s="458"/>
      <c r="D15" s="1010" t="s">
        <v>310</v>
      </c>
      <c r="E15" s="1011" t="s">
        <v>311</v>
      </c>
      <c r="F15" s="1012" t="str">
        <f>IF(kpp="","",kpp)</f>
        <v>298301001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6AC2E-53C8-F97E-B108-BD3CA48B78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80AEA-4152-BA98-253A-A02EFE2CC9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B2349-E0AB-6B24-C31E-38EFDAB3CE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85363-046C-E833-DF25-1316C1A765B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7CD08-7598-68E3-13D1-31C199EF5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4EFE2-D692-B924-7CD2-E899BD609A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B057C-9C34-1A8B-3F22-E584AD76ED32}"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808</v>
      </c>
    </row>
    <row customHeight="1" ht="11.25">
      <c r="A3" s="1851" t="s">
        <v>2246</v>
      </c>
      <c r="B3" s="1851" t="s">
        <v>16</v>
      </c>
      <c r="C3" s="1851" t="s">
        <v>2251</v>
      </c>
      <c r="D3" s="1851" t="s">
        <v>2252</v>
      </c>
      <c r="E3" s="1851" t="s">
        <v>2253</v>
      </c>
      <c r="F3" s="1851" t="s">
        <v>51</v>
      </c>
      <c r="G3" s="1851" t="s">
        <v>22</v>
      </c>
      <c r="H3" s="1851" t="s">
        <v>22</v>
      </c>
      <c r="I3" s="1851" t="s">
        <v>808</v>
      </c>
    </row>
    <row customHeight="1" ht="11.25">
      <c r="A4" s="1851" t="s">
        <v>2246</v>
      </c>
      <c r="B4" s="1851" t="s">
        <v>16</v>
      </c>
      <c r="C4" s="1851" t="s">
        <v>2254</v>
      </c>
      <c r="D4" s="1851" t="s">
        <v>2255</v>
      </c>
      <c r="E4" s="1851" t="s">
        <v>2256</v>
      </c>
      <c r="F4" s="1851" t="s">
        <v>51</v>
      </c>
      <c r="G4" s="1851" t="s">
        <v>22</v>
      </c>
      <c r="H4" s="1851" t="s">
        <v>22</v>
      </c>
      <c r="I4" s="1851" t="s">
        <v>808</v>
      </c>
    </row>
    <row customHeight="1" ht="11.25">
      <c r="A5" s="1851" t="s">
        <v>2246</v>
      </c>
      <c r="B5" s="1851" t="s">
        <v>16</v>
      </c>
      <c r="C5" s="1851" t="s">
        <v>13</v>
      </c>
      <c r="D5" s="1851" t="s">
        <v>46</v>
      </c>
      <c r="E5" s="1851" t="s">
        <v>49</v>
      </c>
      <c r="F5" s="1851" t="s">
        <v>51</v>
      </c>
      <c r="G5" s="1851" t="s">
        <v>22</v>
      </c>
      <c r="H5" s="1851" t="s">
        <v>22</v>
      </c>
      <c r="I5" s="1851" t="s">
        <v>808</v>
      </c>
    </row>
    <row customHeight="1" ht="11.25">
      <c r="A6" s="1851" t="s">
        <v>2246</v>
      </c>
      <c r="B6" s="1851" t="s">
        <v>16</v>
      </c>
      <c r="C6" s="1851" t="s">
        <v>2257</v>
      </c>
      <c r="D6" s="1851" t="s">
        <v>2258</v>
      </c>
      <c r="E6" s="1851" t="s">
        <v>2259</v>
      </c>
      <c r="F6" s="1851" t="s">
        <v>51</v>
      </c>
      <c r="G6" s="1851" t="s">
        <v>22</v>
      </c>
      <c r="H6" s="1851" t="s">
        <v>22</v>
      </c>
      <c r="I6" s="1851" t="s">
        <v>808</v>
      </c>
    </row>
    <row customHeight="1" ht="11.25">
      <c r="A7" s="1851" t="s">
        <v>2246</v>
      </c>
      <c r="B7" s="1851" t="s">
        <v>16</v>
      </c>
      <c r="C7" s="1851" t="s">
        <v>2260</v>
      </c>
      <c r="D7" s="1851" t="s">
        <v>2261</v>
      </c>
      <c r="E7" s="1851" t="s">
        <v>2262</v>
      </c>
      <c r="F7" s="1851" t="s">
        <v>51</v>
      </c>
      <c r="G7" s="1851" t="s">
        <v>22</v>
      </c>
      <c r="H7" s="1851" t="s">
        <v>22</v>
      </c>
      <c r="I7" s="1851" t="s">
        <v>808</v>
      </c>
    </row>
    <row customHeight="1" ht="11.25">
      <c r="A8" s="1851" t="s">
        <v>2246</v>
      </c>
      <c r="B8" s="1851" t="s">
        <v>16</v>
      </c>
      <c r="C8" s="1851" t="s">
        <v>2263</v>
      </c>
      <c r="D8" s="1851" t="s">
        <v>2264</v>
      </c>
      <c r="E8" s="1851" t="s">
        <v>2265</v>
      </c>
      <c r="F8" s="1851" t="s">
        <v>51</v>
      </c>
      <c r="G8" s="1851" t="s">
        <v>22</v>
      </c>
      <c r="H8" s="1851" t="s">
        <v>22</v>
      </c>
      <c r="I8" s="1851" t="s">
        <v>808</v>
      </c>
    </row>
    <row customHeight="1" ht="11.25">
      <c r="A9" s="1851" t="s">
        <v>2246</v>
      </c>
      <c r="B9" s="1851" t="s">
        <v>16</v>
      </c>
      <c r="C9" s="1851" t="s">
        <v>2266</v>
      </c>
      <c r="D9" s="1851" t="s">
        <v>2267</v>
      </c>
      <c r="E9" s="1851" t="s">
        <v>2268</v>
      </c>
      <c r="F9" s="1851" t="s">
        <v>51</v>
      </c>
      <c r="G9" s="1851" t="s">
        <v>2269</v>
      </c>
      <c r="H9" s="1851" t="s">
        <v>22</v>
      </c>
      <c r="I9" s="1851" t="s">
        <v>808</v>
      </c>
    </row>
    <row customHeight="1" ht="11.25">
      <c r="A10" s="1851" t="s">
        <v>2246</v>
      </c>
      <c r="B10" s="1851" t="s">
        <v>16</v>
      </c>
      <c r="C10" s="1851" t="s">
        <v>2270</v>
      </c>
      <c r="D10" s="1851" t="s">
        <v>2271</v>
      </c>
      <c r="E10" s="1851" t="s">
        <v>2272</v>
      </c>
      <c r="F10" s="1851" t="s">
        <v>2273</v>
      </c>
      <c r="G10" s="1851" t="s">
        <v>22</v>
      </c>
      <c r="H10" s="1851" t="s">
        <v>22</v>
      </c>
      <c r="I10" s="1851" t="s">
        <v>808</v>
      </c>
    </row>
    <row customHeight="1" ht="11.25">
      <c r="A11" s="1851" t="s">
        <v>2246</v>
      </c>
      <c r="B11" s="1851" t="s">
        <v>16</v>
      </c>
      <c r="C11" s="1851" t="s">
        <v>2274</v>
      </c>
      <c r="D11" s="1851" t="s">
        <v>2275</v>
      </c>
      <c r="E11" s="1851" t="s">
        <v>2276</v>
      </c>
      <c r="F11" s="1851" t="s">
        <v>2277</v>
      </c>
      <c r="G11" s="1851" t="s">
        <v>22</v>
      </c>
      <c r="H11" s="1851" t="s">
        <v>22</v>
      </c>
      <c r="I11" s="1851" t="s">
        <v>808</v>
      </c>
    </row>
    <row customHeight="1" ht="11.25">
      <c r="A12" s="1851" t="s">
        <v>2246</v>
      </c>
      <c r="B12" s="1851" t="s">
        <v>16</v>
      </c>
      <c r="C12" s="1851" t="s">
        <v>2278</v>
      </c>
      <c r="D12" s="1851" t="s">
        <v>2279</v>
      </c>
      <c r="E12" s="1851" t="s">
        <v>2280</v>
      </c>
      <c r="F12" s="1851" t="s">
        <v>51</v>
      </c>
      <c r="G12" s="1851" t="s">
        <v>22</v>
      </c>
      <c r="H12" s="1851" t="s">
        <v>22</v>
      </c>
      <c r="I12" s="1851" t="s">
        <v>808</v>
      </c>
    </row>
    <row customHeight="1" ht="11.25">
      <c r="A13" s="1851" t="s">
        <v>2246</v>
      </c>
      <c r="B13" s="1851" t="s">
        <v>16</v>
      </c>
      <c r="C13" s="1851" t="s">
        <v>2281</v>
      </c>
      <c r="D13" s="1851" t="s">
        <v>2282</v>
      </c>
      <c r="E13" s="1851" t="s">
        <v>2249</v>
      </c>
      <c r="F13" s="1851" t="s">
        <v>2283</v>
      </c>
      <c r="G13" s="1851" t="s">
        <v>2284</v>
      </c>
      <c r="H13" s="1851" t="s">
        <v>22</v>
      </c>
      <c r="I13" s="1851" t="s">
        <v>808</v>
      </c>
    </row>
    <row customHeight="1" ht="11.25">
      <c r="A14" s="1851" t="s">
        <v>2246</v>
      </c>
      <c r="B14" s="1851" t="s">
        <v>16</v>
      </c>
      <c r="C14" s="1851" t="s">
        <v>22</v>
      </c>
      <c r="D14" s="1851" t="s">
        <v>2285</v>
      </c>
      <c r="E14" s="1851" t="s">
        <v>2286</v>
      </c>
      <c r="F14" s="1851" t="s">
        <v>51</v>
      </c>
      <c r="G14" s="1851" t="s">
        <v>22</v>
      </c>
      <c r="H14" s="1851" t="s">
        <v>22</v>
      </c>
      <c r="I14" s="1851" t="s">
        <v>808</v>
      </c>
    </row>
    <row customHeight="1" ht="11.25">
      <c r="A15" s="1851" t="s">
        <v>2246</v>
      </c>
      <c r="B15" s="1851" t="s">
        <v>16</v>
      </c>
      <c r="C15" s="1851" t="s">
        <v>2287</v>
      </c>
      <c r="D15" s="1851" t="s">
        <v>2288</v>
      </c>
      <c r="E15" s="1851" t="s">
        <v>2289</v>
      </c>
      <c r="F15" s="1851" t="s">
        <v>2290</v>
      </c>
      <c r="G15" s="1851" t="s">
        <v>22</v>
      </c>
      <c r="H15" s="1851" t="s">
        <v>22</v>
      </c>
      <c r="I15" s="1851" t="s">
        <v>808</v>
      </c>
    </row>
    <row customHeight="1" ht="11.25">
      <c r="A16" s="1851" t="s">
        <v>2246</v>
      </c>
      <c r="B16" s="1851" t="s">
        <v>16</v>
      </c>
      <c r="C16" s="1851" t="s">
        <v>2291</v>
      </c>
      <c r="D16" s="1851" t="s">
        <v>2292</v>
      </c>
      <c r="E16" s="1851" t="s">
        <v>2289</v>
      </c>
      <c r="F16" s="1851" t="s">
        <v>2293</v>
      </c>
      <c r="G16" s="1851" t="s">
        <v>2294</v>
      </c>
      <c r="H16" s="1851" t="s">
        <v>22</v>
      </c>
      <c r="I16" s="1851" t="s">
        <v>808</v>
      </c>
    </row>
    <row customHeight="1" ht="11.25">
      <c r="A17" s="1851" t="s">
        <v>2246</v>
      </c>
      <c r="B17" s="1851" t="s">
        <v>16</v>
      </c>
      <c r="C17" s="1851" t="s">
        <v>2247</v>
      </c>
      <c r="D17" s="1851" t="s">
        <v>2248</v>
      </c>
      <c r="E17" s="1851" t="s">
        <v>2249</v>
      </c>
      <c r="F17" s="1851" t="s">
        <v>2250</v>
      </c>
      <c r="G17" s="1851" t="s">
        <v>22</v>
      </c>
      <c r="H17" s="1851" t="s">
        <v>22</v>
      </c>
      <c r="I17" s="1851" t="s">
        <v>894</v>
      </c>
    </row>
    <row customHeight="1" ht="11.25">
      <c r="A18" s="1851" t="s">
        <v>2246</v>
      </c>
      <c r="B18" s="1851" t="s">
        <v>16</v>
      </c>
      <c r="C18" s="1851" t="s">
        <v>2251</v>
      </c>
      <c r="D18" s="1851" t="s">
        <v>2252</v>
      </c>
      <c r="E18" s="1851" t="s">
        <v>2253</v>
      </c>
      <c r="F18" s="1851" t="s">
        <v>51</v>
      </c>
      <c r="G18" s="1851" t="s">
        <v>22</v>
      </c>
      <c r="H18" s="1851" t="s">
        <v>22</v>
      </c>
      <c r="I18" s="1851" t="s">
        <v>894</v>
      </c>
    </row>
    <row customHeight="1" ht="11.25">
      <c r="A19" s="1851" t="s">
        <v>2246</v>
      </c>
      <c r="B19" s="1851" t="s">
        <v>16</v>
      </c>
      <c r="C19" s="1851" t="s">
        <v>2254</v>
      </c>
      <c r="D19" s="1851" t="s">
        <v>2255</v>
      </c>
      <c r="E19" s="1851" t="s">
        <v>2256</v>
      </c>
      <c r="F19" s="1851" t="s">
        <v>51</v>
      </c>
      <c r="G19" s="1851" t="s">
        <v>22</v>
      </c>
      <c r="H19" s="1851" t="s">
        <v>22</v>
      </c>
      <c r="I19" s="1851" t="s">
        <v>894</v>
      </c>
    </row>
    <row customHeight="1" ht="11.25">
      <c r="A20" s="1851" t="s">
        <v>2246</v>
      </c>
      <c r="B20" s="1851" t="s">
        <v>16</v>
      </c>
      <c r="C20" s="1851" t="s">
        <v>13</v>
      </c>
      <c r="D20" s="1851" t="s">
        <v>46</v>
      </c>
      <c r="E20" s="1851" t="s">
        <v>49</v>
      </c>
      <c r="F20" s="1851" t="s">
        <v>51</v>
      </c>
      <c r="G20" s="1851" t="s">
        <v>22</v>
      </c>
      <c r="H20" s="1851" t="s">
        <v>22</v>
      </c>
      <c r="I20" s="1851" t="s">
        <v>894</v>
      </c>
    </row>
    <row customHeight="1" ht="11.25">
      <c r="A21" s="1851" t="s">
        <v>2246</v>
      </c>
      <c r="B21" s="1851" t="s">
        <v>16</v>
      </c>
      <c r="C21" s="1851" t="s">
        <v>2257</v>
      </c>
      <c r="D21" s="1851" t="s">
        <v>2258</v>
      </c>
      <c r="E21" s="1851" t="s">
        <v>2259</v>
      </c>
      <c r="F21" s="1851" t="s">
        <v>51</v>
      </c>
      <c r="G21" s="1851" t="s">
        <v>22</v>
      </c>
      <c r="H21" s="1851" t="s">
        <v>22</v>
      </c>
      <c r="I21" s="1851" t="s">
        <v>894</v>
      </c>
    </row>
    <row customHeight="1" ht="11.25">
      <c r="A22" s="1851" t="s">
        <v>2246</v>
      </c>
      <c r="B22" s="1851" t="s">
        <v>16</v>
      </c>
      <c r="C22" s="1851" t="s">
        <v>2263</v>
      </c>
      <c r="D22" s="1851" t="s">
        <v>2264</v>
      </c>
      <c r="E22" s="1851" t="s">
        <v>2265</v>
      </c>
      <c r="F22" s="1851" t="s">
        <v>51</v>
      </c>
      <c r="G22" s="1851" t="s">
        <v>22</v>
      </c>
      <c r="H22" s="1851" t="s">
        <v>22</v>
      </c>
      <c r="I22" s="1851" t="s">
        <v>894</v>
      </c>
    </row>
    <row customHeight="1" ht="11.25">
      <c r="A23" s="1851" t="s">
        <v>2246</v>
      </c>
      <c r="B23" s="1851" t="s">
        <v>16</v>
      </c>
      <c r="C23" s="1851" t="s">
        <v>2266</v>
      </c>
      <c r="D23" s="1851" t="s">
        <v>2267</v>
      </c>
      <c r="E23" s="1851" t="s">
        <v>2268</v>
      </c>
      <c r="F23" s="1851" t="s">
        <v>51</v>
      </c>
      <c r="G23" s="1851" t="s">
        <v>2269</v>
      </c>
      <c r="H23" s="1851" t="s">
        <v>22</v>
      </c>
      <c r="I23" s="1851" t="s">
        <v>894</v>
      </c>
    </row>
    <row customHeight="1" ht="11.25">
      <c r="A24" s="1851" t="s">
        <v>2246</v>
      </c>
      <c r="B24" s="1851" t="s">
        <v>16</v>
      </c>
      <c r="C24" s="1851" t="s">
        <v>2270</v>
      </c>
      <c r="D24" s="1851" t="s">
        <v>2271</v>
      </c>
      <c r="E24" s="1851" t="s">
        <v>2272</v>
      </c>
      <c r="F24" s="1851" t="s">
        <v>2273</v>
      </c>
      <c r="G24" s="1851" t="s">
        <v>22</v>
      </c>
      <c r="H24" s="1851" t="s">
        <v>22</v>
      </c>
      <c r="I24" s="1851" t="s">
        <v>894</v>
      </c>
    </row>
    <row customHeight="1" ht="11.25">
      <c r="A25" s="1851" t="s">
        <v>2246</v>
      </c>
      <c r="B25" s="1851" t="s">
        <v>16</v>
      </c>
      <c r="C25" s="1851" t="s">
        <v>2281</v>
      </c>
      <c r="D25" s="1851" t="s">
        <v>2282</v>
      </c>
      <c r="E25" s="1851" t="s">
        <v>2249</v>
      </c>
      <c r="F25" s="1851" t="s">
        <v>2283</v>
      </c>
      <c r="G25" s="1851" t="s">
        <v>2284</v>
      </c>
      <c r="H25" s="1851" t="s">
        <v>22</v>
      </c>
      <c r="I25" s="1851" t="s">
        <v>894</v>
      </c>
    </row>
    <row customHeight="1" ht="11.25">
      <c r="A26" s="1851" t="s">
        <v>2246</v>
      </c>
      <c r="B26" s="1851" t="s">
        <v>16</v>
      </c>
      <c r="C26" s="1851" t="s">
        <v>22</v>
      </c>
      <c r="D26" s="1851" t="s">
        <v>2285</v>
      </c>
      <c r="E26" s="1851" t="s">
        <v>2286</v>
      </c>
      <c r="F26" s="1851" t="s">
        <v>51</v>
      </c>
      <c r="G26" s="1851" t="s">
        <v>22</v>
      </c>
      <c r="H26" s="1851" t="s">
        <v>22</v>
      </c>
      <c r="I26" s="1851" t="s">
        <v>894</v>
      </c>
    </row>
    <row customHeight="1" ht="11.25">
      <c r="A27" s="1851" t="s">
        <v>2246</v>
      </c>
      <c r="B27" s="1851" t="s">
        <v>16</v>
      </c>
      <c r="C27" s="1851" t="s">
        <v>2291</v>
      </c>
      <c r="D27" s="1851" t="s">
        <v>2292</v>
      </c>
      <c r="E27" s="1851" t="s">
        <v>2289</v>
      </c>
      <c r="F27" s="1851" t="s">
        <v>2293</v>
      </c>
      <c r="G27" s="1851" t="s">
        <v>2294</v>
      </c>
      <c r="H27" s="1851" t="s">
        <v>22</v>
      </c>
      <c r="I27" s="1851" t="s">
        <v>894</v>
      </c>
    </row>
    <row customHeight="1" ht="11.25">
      <c r="A28" s="1851" t="s">
        <v>2246</v>
      </c>
      <c r="B28" s="1851" t="s">
        <v>16</v>
      </c>
      <c r="C28" s="1851" t="s">
        <v>2247</v>
      </c>
      <c r="D28" s="1851" t="s">
        <v>2248</v>
      </c>
      <c r="E28" s="1851" t="s">
        <v>2249</v>
      </c>
      <c r="F28" s="1851" t="s">
        <v>2250</v>
      </c>
      <c r="G28" s="1851" t="s">
        <v>22</v>
      </c>
      <c r="H28" s="1851" t="s">
        <v>22</v>
      </c>
      <c r="I28" s="1851" t="s">
        <v>854</v>
      </c>
    </row>
    <row customHeight="1" ht="11.25">
      <c r="A29" s="1851" t="s">
        <v>2246</v>
      </c>
      <c r="B29" s="1851" t="s">
        <v>16</v>
      </c>
      <c r="C29" s="1851" t="s">
        <v>2254</v>
      </c>
      <c r="D29" s="1851" t="s">
        <v>2255</v>
      </c>
      <c r="E29" s="1851" t="s">
        <v>2256</v>
      </c>
      <c r="F29" s="1851" t="s">
        <v>51</v>
      </c>
      <c r="G29" s="1851" t="s">
        <v>22</v>
      </c>
      <c r="H29" s="1851" t="s">
        <v>22</v>
      </c>
      <c r="I29" s="1851" t="s">
        <v>854</v>
      </c>
    </row>
    <row customHeight="1" ht="11.25">
      <c r="A30" s="1851" t="s">
        <v>2246</v>
      </c>
      <c r="B30" s="1851" t="s">
        <v>16</v>
      </c>
      <c r="C30" s="1851" t="s">
        <v>13</v>
      </c>
      <c r="D30" s="1851" t="s">
        <v>46</v>
      </c>
      <c r="E30" s="1851" t="s">
        <v>49</v>
      </c>
      <c r="F30" s="1851" t="s">
        <v>51</v>
      </c>
      <c r="G30" s="1851" t="s">
        <v>22</v>
      </c>
      <c r="H30" s="1851" t="s">
        <v>22</v>
      </c>
      <c r="I30" s="1851" t="s">
        <v>854</v>
      </c>
    </row>
    <row customHeight="1" ht="11.25">
      <c r="A31" s="1851" t="s">
        <v>2246</v>
      </c>
      <c r="B31" s="1851" t="s">
        <v>16</v>
      </c>
      <c r="C31" s="1851" t="s">
        <v>2295</v>
      </c>
      <c r="D31" s="1851" t="s">
        <v>2296</v>
      </c>
      <c r="E31" s="1851" t="s">
        <v>2297</v>
      </c>
      <c r="F31" s="1851" t="s">
        <v>51</v>
      </c>
      <c r="G31" s="1851" t="s">
        <v>22</v>
      </c>
      <c r="H31" s="1851" t="s">
        <v>22</v>
      </c>
      <c r="I31" s="1851" t="s">
        <v>854</v>
      </c>
    </row>
    <row customHeight="1" ht="11.25">
      <c r="A32" s="1851" t="s">
        <v>2246</v>
      </c>
      <c r="B32" s="1851" t="s">
        <v>16</v>
      </c>
      <c r="C32" s="1851" t="s">
        <v>2298</v>
      </c>
      <c r="D32" s="1851" t="s">
        <v>2299</v>
      </c>
      <c r="E32" s="1851" t="s">
        <v>2300</v>
      </c>
      <c r="F32" s="1851" t="s">
        <v>51</v>
      </c>
      <c r="G32" s="1851" t="s">
        <v>2301</v>
      </c>
      <c r="H32" s="1851" t="s">
        <v>22</v>
      </c>
      <c r="I32" s="1851" t="s">
        <v>854</v>
      </c>
    </row>
    <row customHeight="1" ht="11.25">
      <c r="A33" s="1851" t="s">
        <v>2246</v>
      </c>
      <c r="B33" s="1851" t="s">
        <v>16</v>
      </c>
      <c r="C33" s="1851" t="s">
        <v>2302</v>
      </c>
      <c r="D33" s="1851" t="s">
        <v>2303</v>
      </c>
      <c r="E33" s="1851" t="s">
        <v>2304</v>
      </c>
      <c r="F33" s="1851" t="s">
        <v>51</v>
      </c>
      <c r="G33" s="1851" t="s">
        <v>22</v>
      </c>
      <c r="H33" s="1851" t="s">
        <v>22</v>
      </c>
      <c r="I33" s="1851" t="s">
        <v>854</v>
      </c>
    </row>
    <row customHeight="1" ht="11.25">
      <c r="A34" s="1851" t="s">
        <v>2246</v>
      </c>
      <c r="B34" s="1851" t="s">
        <v>16</v>
      </c>
      <c r="C34" s="1851" t="s">
        <v>2305</v>
      </c>
      <c r="D34" s="1851" t="s">
        <v>2306</v>
      </c>
      <c r="E34" s="1851" t="s">
        <v>2307</v>
      </c>
      <c r="F34" s="1851" t="s">
        <v>51</v>
      </c>
      <c r="G34" s="1851" t="s">
        <v>2308</v>
      </c>
      <c r="H34" s="1851" t="s">
        <v>22</v>
      </c>
      <c r="I34" s="1851" t="s">
        <v>854</v>
      </c>
    </row>
    <row customHeight="1" ht="11.25">
      <c r="A35" s="1851" t="s">
        <v>2246</v>
      </c>
      <c r="B35" s="1851" t="s">
        <v>16</v>
      </c>
      <c r="C35" s="1851" t="s">
        <v>2257</v>
      </c>
      <c r="D35" s="1851" t="s">
        <v>2258</v>
      </c>
      <c r="E35" s="1851" t="s">
        <v>2259</v>
      </c>
      <c r="F35" s="1851" t="s">
        <v>51</v>
      </c>
      <c r="G35" s="1851" t="s">
        <v>22</v>
      </c>
      <c r="H35" s="1851" t="s">
        <v>22</v>
      </c>
      <c r="I35" s="1851" t="s">
        <v>854</v>
      </c>
    </row>
    <row customHeight="1" ht="11.25">
      <c r="A36" s="1851" t="s">
        <v>2246</v>
      </c>
      <c r="B36" s="1851" t="s">
        <v>16</v>
      </c>
      <c r="C36" s="1851" t="s">
        <v>2260</v>
      </c>
      <c r="D36" s="1851" t="s">
        <v>2261</v>
      </c>
      <c r="E36" s="1851" t="s">
        <v>2262</v>
      </c>
      <c r="F36" s="1851" t="s">
        <v>51</v>
      </c>
      <c r="G36" s="1851" t="s">
        <v>22</v>
      </c>
      <c r="H36" s="1851" t="s">
        <v>22</v>
      </c>
      <c r="I36" s="1851" t="s">
        <v>854</v>
      </c>
    </row>
    <row customHeight="1" ht="11.25">
      <c r="A37" s="1851" t="s">
        <v>2246</v>
      </c>
      <c r="B37" s="1851" t="s">
        <v>16</v>
      </c>
      <c r="C37" s="1851" t="s">
        <v>2263</v>
      </c>
      <c r="D37" s="1851" t="s">
        <v>2264</v>
      </c>
      <c r="E37" s="1851" t="s">
        <v>2265</v>
      </c>
      <c r="F37" s="1851" t="s">
        <v>51</v>
      </c>
      <c r="G37" s="1851" t="s">
        <v>22</v>
      </c>
      <c r="H37" s="1851" t="s">
        <v>22</v>
      </c>
      <c r="I37" s="1851" t="s">
        <v>854</v>
      </c>
    </row>
    <row customHeight="1" ht="11.25">
      <c r="A38" s="1851" t="s">
        <v>2246</v>
      </c>
      <c r="B38" s="1851" t="s">
        <v>16</v>
      </c>
      <c r="C38" s="1851" t="s">
        <v>2270</v>
      </c>
      <c r="D38" s="1851" t="s">
        <v>2271</v>
      </c>
      <c r="E38" s="1851" t="s">
        <v>2272</v>
      </c>
      <c r="F38" s="1851" t="s">
        <v>2273</v>
      </c>
      <c r="G38" s="1851" t="s">
        <v>22</v>
      </c>
      <c r="H38" s="1851" t="s">
        <v>22</v>
      </c>
      <c r="I38" s="1851" t="s">
        <v>854</v>
      </c>
    </row>
    <row customHeight="1" ht="11.25">
      <c r="A39" s="1851" t="s">
        <v>2246</v>
      </c>
      <c r="B39" s="1851" t="s">
        <v>16</v>
      </c>
      <c r="C39" s="1851" t="s">
        <v>2278</v>
      </c>
      <c r="D39" s="1851" t="s">
        <v>2279</v>
      </c>
      <c r="E39" s="1851" t="s">
        <v>2280</v>
      </c>
      <c r="F39" s="1851" t="s">
        <v>51</v>
      </c>
      <c r="G39" s="1851" t="s">
        <v>22</v>
      </c>
      <c r="H39" s="1851" t="s">
        <v>22</v>
      </c>
      <c r="I39" s="1851" t="s">
        <v>854</v>
      </c>
    </row>
    <row customHeight="1" ht="11.25">
      <c r="A40" s="1851" t="s">
        <v>2246</v>
      </c>
      <c r="B40" s="1851" t="s">
        <v>16</v>
      </c>
      <c r="C40" s="1851" t="s">
        <v>2281</v>
      </c>
      <c r="D40" s="1851" t="s">
        <v>2282</v>
      </c>
      <c r="E40" s="1851" t="s">
        <v>2249</v>
      </c>
      <c r="F40" s="1851" t="s">
        <v>2283</v>
      </c>
      <c r="G40" s="1851" t="s">
        <v>2284</v>
      </c>
      <c r="H40" s="1851" t="s">
        <v>22</v>
      </c>
      <c r="I40" s="1851" t="s">
        <v>854</v>
      </c>
    </row>
    <row customHeight="1" ht="11.25">
      <c r="A41" s="1851" t="s">
        <v>2246</v>
      </c>
      <c r="B41" s="1851" t="s">
        <v>16</v>
      </c>
      <c r="C41" s="1851" t="s">
        <v>22</v>
      </c>
      <c r="D41" s="1851" t="s">
        <v>2285</v>
      </c>
      <c r="E41" s="1851" t="s">
        <v>2286</v>
      </c>
      <c r="F41" s="1851" t="s">
        <v>51</v>
      </c>
      <c r="G41" s="1851" t="s">
        <v>22</v>
      </c>
      <c r="H41" s="1851" t="s">
        <v>22</v>
      </c>
      <c r="I41" s="1851" t="s">
        <v>854</v>
      </c>
    </row>
    <row customHeight="1" ht="11.25">
      <c r="A42" s="1851" t="s">
        <v>2246</v>
      </c>
      <c r="B42" s="1851" t="s">
        <v>16</v>
      </c>
      <c r="C42" s="1851" t="s">
        <v>2287</v>
      </c>
      <c r="D42" s="1851" t="s">
        <v>2288</v>
      </c>
      <c r="E42" s="1851" t="s">
        <v>2289</v>
      </c>
      <c r="F42" s="1851" t="s">
        <v>2290</v>
      </c>
      <c r="G42" s="1851" t="s">
        <v>22</v>
      </c>
      <c r="H42" s="1851" t="s">
        <v>22</v>
      </c>
      <c r="I42" s="1851" t="s">
        <v>854</v>
      </c>
    </row>
    <row customHeight="1" ht="11.25">
      <c r="A43" s="1851" t="s">
        <v>2246</v>
      </c>
      <c r="B43" s="1851" t="s">
        <v>16</v>
      </c>
      <c r="C43" s="1851" t="s">
        <v>2291</v>
      </c>
      <c r="D43" s="1851" t="s">
        <v>2292</v>
      </c>
      <c r="E43" s="1851" t="s">
        <v>2289</v>
      </c>
      <c r="F43" s="1851" t="s">
        <v>2293</v>
      </c>
      <c r="G43" s="1851" t="s">
        <v>2294</v>
      </c>
      <c r="H43" s="1851" t="s">
        <v>22</v>
      </c>
      <c r="I43" s="1851" t="s">
        <v>854</v>
      </c>
    </row>
    <row customHeight="1" ht="11.25">
      <c r="A44" s="1851" t="s">
        <v>2246</v>
      </c>
      <c r="B44" s="1851" t="s">
        <v>16</v>
      </c>
      <c r="C44" s="1851" t="s">
        <v>2247</v>
      </c>
      <c r="D44" s="1851" t="s">
        <v>2248</v>
      </c>
      <c r="E44" s="1851" t="s">
        <v>2249</v>
      </c>
      <c r="F44" s="1851" t="s">
        <v>2250</v>
      </c>
      <c r="G44" s="1851" t="s">
        <v>22</v>
      </c>
      <c r="H44" s="1851" t="s">
        <v>22</v>
      </c>
      <c r="I44" s="1851" t="s">
        <v>907</v>
      </c>
    </row>
    <row customHeight="1" ht="11.25">
      <c r="A45" s="1851" t="s">
        <v>2246</v>
      </c>
      <c r="B45" s="1851" t="s">
        <v>16</v>
      </c>
      <c r="C45" s="1851" t="s">
        <v>2305</v>
      </c>
      <c r="D45" s="1851" t="s">
        <v>2306</v>
      </c>
      <c r="E45" s="1851" t="s">
        <v>2307</v>
      </c>
      <c r="F45" s="1851" t="s">
        <v>51</v>
      </c>
      <c r="G45" s="1851" t="s">
        <v>2308</v>
      </c>
      <c r="H45" s="1851" t="s">
        <v>22</v>
      </c>
      <c r="I45" s="1851" t="s">
        <v>907</v>
      </c>
    </row>
    <row customHeight="1" ht="11.25">
      <c r="A46" s="1851" t="s">
        <v>2246</v>
      </c>
      <c r="B46" s="1851" t="s">
        <v>16</v>
      </c>
      <c r="C46" s="1851" t="s">
        <v>2257</v>
      </c>
      <c r="D46" s="1851" t="s">
        <v>2258</v>
      </c>
      <c r="E46" s="1851" t="s">
        <v>2259</v>
      </c>
      <c r="F46" s="1851" t="s">
        <v>51</v>
      </c>
      <c r="G46" s="1851" t="s">
        <v>22</v>
      </c>
      <c r="H46" s="1851" t="s">
        <v>22</v>
      </c>
      <c r="I46" s="1851" t="s">
        <v>907</v>
      </c>
    </row>
    <row customHeight="1" ht="11.25">
      <c r="A47" s="1851" t="s">
        <v>2246</v>
      </c>
      <c r="B47" s="1851" t="s">
        <v>16</v>
      </c>
      <c r="C47" s="1851" t="s">
        <v>2263</v>
      </c>
      <c r="D47" s="1851" t="s">
        <v>2264</v>
      </c>
      <c r="E47" s="1851" t="s">
        <v>2265</v>
      </c>
      <c r="F47" s="1851" t="s">
        <v>51</v>
      </c>
      <c r="G47" s="1851" t="s">
        <v>22</v>
      </c>
      <c r="H47" s="1851" t="s">
        <v>22</v>
      </c>
      <c r="I47" s="1851" t="s">
        <v>907</v>
      </c>
    </row>
    <row customHeight="1" ht="11.25">
      <c r="A48" s="1851" t="s">
        <v>2246</v>
      </c>
      <c r="B48" s="1851" t="s">
        <v>16</v>
      </c>
      <c r="C48" s="1851" t="s">
        <v>2270</v>
      </c>
      <c r="D48" s="1851" t="s">
        <v>2271</v>
      </c>
      <c r="E48" s="1851" t="s">
        <v>2272</v>
      </c>
      <c r="F48" s="1851" t="s">
        <v>2273</v>
      </c>
      <c r="G48" s="1851" t="s">
        <v>22</v>
      </c>
      <c r="H48" s="1851" t="s">
        <v>22</v>
      </c>
      <c r="I48" s="1851" t="s">
        <v>907</v>
      </c>
    </row>
    <row customHeight="1" ht="11.25">
      <c r="A49" s="1851" t="s">
        <v>2246</v>
      </c>
      <c r="B49" s="1851" t="s">
        <v>16</v>
      </c>
      <c r="C49" s="1851" t="s">
        <v>2281</v>
      </c>
      <c r="D49" s="1851" t="s">
        <v>2282</v>
      </c>
      <c r="E49" s="1851" t="s">
        <v>2249</v>
      </c>
      <c r="F49" s="1851" t="s">
        <v>2283</v>
      </c>
      <c r="G49" s="1851" t="s">
        <v>2284</v>
      </c>
      <c r="H49" s="1851" t="s">
        <v>22</v>
      </c>
      <c r="I49" s="1851" t="s">
        <v>907</v>
      </c>
    </row>
    <row customHeight="1" ht="11.25">
      <c r="A50" s="1851" t="s">
        <v>2246</v>
      </c>
      <c r="B50" s="1851" t="s">
        <v>16</v>
      </c>
      <c r="C50" s="1851" t="s">
        <v>22</v>
      </c>
      <c r="D50" s="1851" t="s">
        <v>2285</v>
      </c>
      <c r="E50" s="1851" t="s">
        <v>2286</v>
      </c>
      <c r="F50" s="1851" t="s">
        <v>51</v>
      </c>
      <c r="G50" s="1851" t="s">
        <v>22</v>
      </c>
      <c r="H50" s="1851" t="s">
        <v>22</v>
      </c>
      <c r="I50" s="1851" t="s">
        <v>907</v>
      </c>
    </row>
    <row customHeight="1" ht="11.25">
      <c r="A51" s="1851" t="s">
        <v>2246</v>
      </c>
      <c r="B51" s="1851" t="s">
        <v>16</v>
      </c>
      <c r="C51" s="1851" t="s">
        <v>2309</v>
      </c>
      <c r="D51" s="1851" t="s">
        <v>2310</v>
      </c>
      <c r="E51" s="1851" t="s">
        <v>2311</v>
      </c>
      <c r="F51" s="1851" t="s">
        <v>2312</v>
      </c>
      <c r="G51" s="1851" t="s">
        <v>22</v>
      </c>
      <c r="H51" s="1851" t="s">
        <v>22</v>
      </c>
      <c r="I51" s="1851" t="s">
        <v>1618</v>
      </c>
    </row>
    <row customHeight="1" ht="11.25">
      <c r="A52" s="1851" t="s">
        <v>2246</v>
      </c>
      <c r="B52" s="1851" t="s">
        <v>16</v>
      </c>
      <c r="C52" s="1851" t="s">
        <v>2313</v>
      </c>
      <c r="D52" s="1851" t="s">
        <v>2314</v>
      </c>
      <c r="E52" s="1851" t="s">
        <v>2315</v>
      </c>
      <c r="F52" s="1851" t="s">
        <v>575</v>
      </c>
      <c r="G52" s="1851" t="s">
        <v>2316</v>
      </c>
      <c r="H52" s="1851" t="s">
        <v>22</v>
      </c>
      <c r="I52" s="1851" t="s">
        <v>1618</v>
      </c>
    </row>
    <row customHeight="1" ht="11.25">
      <c r="A53" s="1851" t="s">
        <v>2246</v>
      </c>
      <c r="B53" s="1851" t="s">
        <v>16</v>
      </c>
      <c r="C53" s="1851" t="s">
        <v>2257</v>
      </c>
      <c r="D53" s="1851" t="s">
        <v>2258</v>
      </c>
      <c r="E53" s="1851" t="s">
        <v>2259</v>
      </c>
      <c r="F53" s="1851" t="s">
        <v>51</v>
      </c>
      <c r="G53" s="1851" t="s">
        <v>22</v>
      </c>
      <c r="H53" s="1851" t="s">
        <v>22</v>
      </c>
      <c r="I53" s="1851" t="s">
        <v>1618</v>
      </c>
    </row>
    <row customHeight="1" ht="11.25">
      <c r="A54" s="1851" t="s">
        <v>2246</v>
      </c>
      <c r="B54" s="1851" t="s">
        <v>16</v>
      </c>
      <c r="C54" s="1851" t="s">
        <v>2317</v>
      </c>
      <c r="D54" s="1851" t="s">
        <v>2318</v>
      </c>
      <c r="E54" s="1851" t="s">
        <v>2319</v>
      </c>
      <c r="F54" s="1851" t="s">
        <v>51</v>
      </c>
      <c r="G54" s="1851" t="s">
        <v>2320</v>
      </c>
      <c r="H54" s="1851" t="s">
        <v>22</v>
      </c>
      <c r="I54" s="1851" t="s">
        <v>1618</v>
      </c>
    </row>
    <row customHeight="1" ht="11.25">
      <c r="A55" s="1851" t="s">
        <v>2246</v>
      </c>
      <c r="B55" s="1851" t="s">
        <v>16</v>
      </c>
      <c r="C55" s="1851" t="s">
        <v>2321</v>
      </c>
      <c r="D55" s="1851" t="s">
        <v>2322</v>
      </c>
      <c r="E55" s="1851" t="s">
        <v>2323</v>
      </c>
      <c r="F55" s="1851" t="s">
        <v>51</v>
      </c>
      <c r="G55" s="1851" t="s">
        <v>22</v>
      </c>
      <c r="H55" s="1851" t="s">
        <v>22</v>
      </c>
      <c r="I55" s="1851" t="s">
        <v>1618</v>
      </c>
    </row>
    <row customHeight="1" ht="11.25">
      <c r="A56" s="1851" t="s">
        <v>2246</v>
      </c>
      <c r="B56" s="1851" t="s">
        <v>16</v>
      </c>
      <c r="C56" s="1851" t="s">
        <v>22</v>
      </c>
      <c r="D56" s="1851" t="s">
        <v>2285</v>
      </c>
      <c r="E56" s="1851" t="s">
        <v>2286</v>
      </c>
      <c r="F56" s="1851" t="s">
        <v>51</v>
      </c>
      <c r="G56" s="1851" t="s">
        <v>22</v>
      </c>
      <c r="H56" s="1851" t="s">
        <v>22</v>
      </c>
      <c r="I5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5A04B-A61E-21C5-DBAC-82CAB639707C}" mc:Ignorable="x14ac xr xr2 xr3">
  <sheetPr>
    <tabColor rgb="FFFFCC99"/>
  </sheetPr>
  <dimension ref="A1:G23"/>
  <sheetViews>
    <sheetView topLeftCell="A1" showGridLines="0" workbookViewId="0">
      <selection activeCell="A1" sqref="A1"/>
    </sheetView>
  </sheetViews>
  <sheetFormatPr customHeight="1" defaultRowHeight="11.25"/>
  <cols>
    <col min="1" max="1" style="1851" width="9.140625"/>
  </cols>
  <sheetData>
    <row customHeight="1" ht="11.25">
      <c r="A1" s="374" t="s">
        <v>2324</v>
      </c>
      <c r="B1" s="65" t="s">
        <v>2325</v>
      </c>
      <c r="C1" s="65" t="s">
        <v>2326</v>
      </c>
      <c r="D1" s="65" t="s">
        <v>2327</v>
      </c>
      <c r="E1" s="61" t="s">
        <v>2328</v>
      </c>
      <c r="F1" s="61" t="s">
        <v>2329</v>
      </c>
      <c r="G1" s="61" t="s">
        <v>2330</v>
      </c>
    </row>
    <row customHeight="1" ht="11.25">
      <c r="A2" s="374" t="s">
        <v>16</v>
      </c>
      <c r="B2" s="0" t="s">
        <v>100</v>
      </c>
      <c r="C2" s="0" t="s">
        <v>2331</v>
      </c>
      <c r="D2" s="0" t="s">
        <v>100</v>
      </c>
      <c r="E2" s="0" t="s">
        <v>2331</v>
      </c>
      <c r="F2" s="0" t="s">
        <v>2332</v>
      </c>
      <c r="G2" s="0" t="s">
        <v>110</v>
      </c>
    </row>
    <row customHeight="1" ht="11.25">
      <c r="A3" s="374" t="s">
        <v>16</v>
      </c>
      <c r="B3" s="0" t="s">
        <v>100</v>
      </c>
      <c r="C3" s="0" t="s">
        <v>2331</v>
      </c>
      <c r="D3" s="0" t="s">
        <v>2333</v>
      </c>
      <c r="E3" s="0" t="s">
        <v>2334</v>
      </c>
      <c r="F3" s="0" t="s">
        <v>2335</v>
      </c>
      <c r="G3" s="0" t="s">
        <v>111</v>
      </c>
    </row>
    <row customHeight="1" ht="11.25">
      <c r="A4" s="374" t="s">
        <v>16</v>
      </c>
      <c r="B4" s="0" t="s">
        <v>100</v>
      </c>
      <c r="C4" s="0" t="s">
        <v>2331</v>
      </c>
      <c r="D4" s="0" t="s">
        <v>2336</v>
      </c>
      <c r="E4" s="0" t="s">
        <v>2337</v>
      </c>
      <c r="F4" s="0" t="s">
        <v>2335</v>
      </c>
      <c r="G4" s="0" t="s">
        <v>90</v>
      </c>
    </row>
    <row customHeight="1" ht="11.25">
      <c r="A5" s="374" t="s">
        <v>16</v>
      </c>
      <c r="B5" s="0" t="s">
        <v>100</v>
      </c>
      <c r="C5" s="0" t="s">
        <v>2331</v>
      </c>
      <c r="D5" s="0" t="s">
        <v>2338</v>
      </c>
      <c r="E5" s="0" t="s">
        <v>2339</v>
      </c>
      <c r="F5" s="0" t="s">
        <v>2335</v>
      </c>
      <c r="G5" s="0" t="s">
        <v>91</v>
      </c>
    </row>
    <row customHeight="1" ht="11.25">
      <c r="A6" s="374" t="s">
        <v>16</v>
      </c>
      <c r="B6" s="0" t="s">
        <v>100</v>
      </c>
      <c r="C6" s="0" t="s">
        <v>2331</v>
      </c>
      <c r="D6" s="0" t="s">
        <v>2340</v>
      </c>
      <c r="E6" s="0" t="s">
        <v>2341</v>
      </c>
      <c r="F6" s="0" t="s">
        <v>2335</v>
      </c>
      <c r="G6" s="0" t="s">
        <v>112</v>
      </c>
    </row>
    <row customHeight="1" ht="11.25">
      <c r="A7" s="374" t="s">
        <v>16</v>
      </c>
      <c r="B7" s="0" t="s">
        <v>100</v>
      </c>
      <c r="C7" s="0" t="s">
        <v>2331</v>
      </c>
      <c r="D7" s="0" t="s">
        <v>2342</v>
      </c>
      <c r="E7" s="0" t="s">
        <v>2343</v>
      </c>
      <c r="F7" s="0" t="s">
        <v>2335</v>
      </c>
      <c r="G7" s="0" t="s">
        <v>92</v>
      </c>
    </row>
    <row customHeight="1" ht="11.25">
      <c r="A8" s="374" t="s">
        <v>16</v>
      </c>
      <c r="B8" s="0" t="s">
        <v>100</v>
      </c>
      <c r="C8" s="0" t="s">
        <v>2331</v>
      </c>
      <c r="D8" s="0" t="s">
        <v>2344</v>
      </c>
      <c r="E8" s="0" t="s">
        <v>2345</v>
      </c>
      <c r="F8" s="0" t="s">
        <v>2335</v>
      </c>
      <c r="G8" s="0" t="s">
        <v>93</v>
      </c>
    </row>
    <row customHeight="1" ht="11.25">
      <c r="A9" s="374" t="s">
        <v>16</v>
      </c>
      <c r="B9" s="0" t="s">
        <v>100</v>
      </c>
      <c r="C9" s="0" t="s">
        <v>2331</v>
      </c>
      <c r="D9" s="0" t="s">
        <v>2346</v>
      </c>
      <c r="E9" s="0" t="s">
        <v>2347</v>
      </c>
      <c r="F9" s="0" t="s">
        <v>2335</v>
      </c>
      <c r="G9" s="0" t="s">
        <v>113</v>
      </c>
    </row>
    <row customHeight="1" ht="11.25">
      <c r="A10" s="374" t="s">
        <v>16</v>
      </c>
      <c r="B10" s="0" t="s">
        <v>100</v>
      </c>
      <c r="C10" s="0" t="s">
        <v>2331</v>
      </c>
      <c r="D10" s="0" t="s">
        <v>2348</v>
      </c>
      <c r="E10" s="0" t="s">
        <v>2349</v>
      </c>
      <c r="F10" s="0" t="s">
        <v>2350</v>
      </c>
      <c r="G10" s="0" t="s">
        <v>150</v>
      </c>
    </row>
    <row customHeight="1" ht="11.25">
      <c r="A11" s="374" t="s">
        <v>16</v>
      </c>
      <c r="B11" s="0" t="s">
        <v>100</v>
      </c>
      <c r="C11" s="0" t="s">
        <v>2331</v>
      </c>
      <c r="D11" s="0" t="s">
        <v>2351</v>
      </c>
      <c r="E11" s="0" t="s">
        <v>2352</v>
      </c>
      <c r="F11" s="0" t="s">
        <v>2335</v>
      </c>
      <c r="G11" s="0" t="s">
        <v>151</v>
      </c>
    </row>
    <row customHeight="1" ht="11.25">
      <c r="A12" s="374" t="s">
        <v>16</v>
      </c>
      <c r="B12" s="0" t="s">
        <v>100</v>
      </c>
      <c r="C12" s="0" t="s">
        <v>2331</v>
      </c>
      <c r="D12" s="0" t="s">
        <v>2353</v>
      </c>
      <c r="E12" s="0" t="s">
        <v>2354</v>
      </c>
      <c r="F12" s="0" t="s">
        <v>2335</v>
      </c>
      <c r="G12" s="0" t="s">
        <v>152</v>
      </c>
    </row>
    <row customHeight="1" ht="11.25">
      <c r="A13" s="374" t="s">
        <v>16</v>
      </c>
      <c r="B13" s="0" t="s">
        <v>100</v>
      </c>
      <c r="C13" s="0" t="s">
        <v>2331</v>
      </c>
      <c r="D13" s="0" t="s">
        <v>2355</v>
      </c>
      <c r="E13" s="0" t="s">
        <v>2356</v>
      </c>
      <c r="F13" s="0" t="s">
        <v>2335</v>
      </c>
      <c r="G13" s="0" t="s">
        <v>153</v>
      </c>
    </row>
    <row customHeight="1" ht="11.25">
      <c r="A14" s="374" t="s">
        <v>16</v>
      </c>
      <c r="B14" s="0" t="s">
        <v>100</v>
      </c>
      <c r="C14" s="0" t="s">
        <v>2331</v>
      </c>
      <c r="D14" s="0" t="s">
        <v>2357</v>
      </c>
      <c r="E14" s="0" t="s">
        <v>2358</v>
      </c>
      <c r="F14" s="0" t="s">
        <v>2335</v>
      </c>
      <c r="G14" s="0" t="s">
        <v>154</v>
      </c>
    </row>
    <row customHeight="1" ht="11.25">
      <c r="A15" s="374" t="s">
        <v>16</v>
      </c>
      <c r="B15" s="0" t="s">
        <v>100</v>
      </c>
      <c r="C15" s="0" t="s">
        <v>2331</v>
      </c>
      <c r="D15" s="0" t="s">
        <v>2359</v>
      </c>
      <c r="E15" s="0" t="s">
        <v>2360</v>
      </c>
      <c r="F15" s="0" t="s">
        <v>2335</v>
      </c>
      <c r="G15" s="0" t="s">
        <v>155</v>
      </c>
    </row>
    <row customHeight="1" ht="11.25">
      <c r="A16" s="374" t="s">
        <v>16</v>
      </c>
      <c r="B16" s="0" t="s">
        <v>100</v>
      </c>
      <c r="C16" s="0" t="s">
        <v>2331</v>
      </c>
      <c r="D16" s="0" t="s">
        <v>101</v>
      </c>
      <c r="E16" s="0" t="s">
        <v>102</v>
      </c>
      <c r="F16" s="0" t="s">
        <v>2361</v>
      </c>
      <c r="G16" s="0" t="s">
        <v>99</v>
      </c>
    </row>
    <row customHeight="1" ht="11.25">
      <c r="A17" s="374" t="s">
        <v>16</v>
      </c>
      <c r="B17" s="0" t="s">
        <v>100</v>
      </c>
      <c r="C17" s="0" t="s">
        <v>2331</v>
      </c>
      <c r="D17" s="0" t="s">
        <v>2362</v>
      </c>
      <c r="E17" s="0" t="s">
        <v>2363</v>
      </c>
      <c r="F17" s="0" t="s">
        <v>2335</v>
      </c>
      <c r="G17" s="0" t="s">
        <v>1468</v>
      </c>
    </row>
    <row customHeight="1" ht="11.25">
      <c r="A18" s="374" t="s">
        <v>16</v>
      </c>
      <c r="B18" s="0" t="s">
        <v>100</v>
      </c>
      <c r="C18" s="0" t="s">
        <v>2331</v>
      </c>
      <c r="D18" s="0" t="s">
        <v>2364</v>
      </c>
      <c r="E18" s="0" t="s">
        <v>2365</v>
      </c>
      <c r="F18" s="0" t="s">
        <v>2335</v>
      </c>
      <c r="G18" s="0" t="s">
        <v>1480</v>
      </c>
    </row>
    <row customHeight="1" ht="11.25">
      <c r="A19" s="374" t="s">
        <v>16</v>
      </c>
      <c r="B19" s="0" t="s">
        <v>100</v>
      </c>
      <c r="C19" s="0" t="s">
        <v>2331</v>
      </c>
      <c r="D19" s="0" t="s">
        <v>2366</v>
      </c>
      <c r="E19" s="0" t="s">
        <v>2367</v>
      </c>
      <c r="F19" s="0" t="s">
        <v>2335</v>
      </c>
      <c r="G19" s="0" t="s">
        <v>1494</v>
      </c>
    </row>
    <row customHeight="1" ht="11.25">
      <c r="A20" s="374" t="s">
        <v>16</v>
      </c>
      <c r="B20" s="0" t="s">
        <v>100</v>
      </c>
      <c r="C20" s="0" t="s">
        <v>2331</v>
      </c>
      <c r="D20" s="0" t="s">
        <v>2368</v>
      </c>
      <c r="E20" s="0" t="s">
        <v>2369</v>
      </c>
      <c r="F20" s="0" t="s">
        <v>2335</v>
      </c>
      <c r="G20" s="0" t="s">
        <v>1506</v>
      </c>
    </row>
    <row customHeight="1" ht="11.25">
      <c r="A21" s="374" t="s">
        <v>16</v>
      </c>
      <c r="B21" s="0" t="s">
        <v>100</v>
      </c>
      <c r="C21" s="0" t="s">
        <v>2331</v>
      </c>
      <c r="D21" s="0" t="s">
        <v>2370</v>
      </c>
      <c r="E21" s="0" t="s">
        <v>2371</v>
      </c>
      <c r="F21" s="0" t="s">
        <v>2335</v>
      </c>
      <c r="G21" s="0" t="s">
        <v>1515</v>
      </c>
    </row>
    <row customHeight="1" ht="11.25">
      <c r="A22" s="374" t="s">
        <v>16</v>
      </c>
      <c r="B22" s="0" t="s">
        <v>100</v>
      </c>
      <c r="C22" s="0" t="s">
        <v>2331</v>
      </c>
      <c r="D22" s="0" t="s">
        <v>2372</v>
      </c>
      <c r="E22" s="0" t="s">
        <v>2373</v>
      </c>
      <c r="F22" s="0" t="s">
        <v>2335</v>
      </c>
      <c r="G22" s="0" t="s">
        <v>1531</v>
      </c>
    </row>
    <row customHeight="1" ht="11.25">
      <c r="A23" s="374"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FF538-5DBA-75D2-99EE-0E7DEBE77A3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2377</v>
      </c>
      <c r="B1" s="836" t="s">
        <v>2378</v>
      </c>
      <c r="C1" s="1160" t="s">
        <v>2379</v>
      </c>
      <c r="D1" s="836" t="s">
        <v>2380</v>
      </c>
      <c r="E1" s="836" t="s">
        <v>2381</v>
      </c>
      <c r="F1" s="1160" t="s">
        <v>2382</v>
      </c>
      <c r="G1" s="1160" t="s">
        <v>2383</v>
      </c>
      <c r="H1" s="1160" t="s">
        <v>2384</v>
      </c>
      <c r="I1" s="1160" t="s">
        <v>2385</v>
      </c>
    </row>
    <row customHeight="1" ht="11.25">
      <c r="A2" s="1692" t="s">
        <v>110</v>
      </c>
      <c r="B2" s="1692" t="s">
        <v>2386</v>
      </c>
      <c r="C2" s="1692" t="s">
        <v>22</v>
      </c>
      <c r="D2" s="1692" t="s">
        <v>2387</v>
      </c>
      <c r="E2" s="1692" t="s">
        <v>2388</v>
      </c>
      <c r="F2" s="1692" t="s">
        <v>22</v>
      </c>
      <c r="G2" s="1692" t="s">
        <v>22</v>
      </c>
      <c r="H2" s="1692" t="s">
        <v>22</v>
      </c>
      <c r="I2" s="1692" t="s">
        <v>22</v>
      </c>
    </row>
    <row customHeight="1" ht="11.25">
      <c r="A3" s="1692" t="s">
        <v>111</v>
      </c>
      <c r="B3" s="1692" t="s">
        <v>2389</v>
      </c>
      <c r="C3" s="1692" t="s">
        <v>22</v>
      </c>
      <c r="D3" s="1692" t="s">
        <v>2390</v>
      </c>
      <c r="E3" s="1692" t="s">
        <v>2388</v>
      </c>
      <c r="F3" s="1692" t="s">
        <v>22</v>
      </c>
      <c r="G3" s="1692" t="s">
        <v>22</v>
      </c>
      <c r="H3" s="1692" t="s">
        <v>22</v>
      </c>
      <c r="I3" s="1692" t="s">
        <v>22</v>
      </c>
    </row>
    <row customHeight="1" ht="11.25">
      <c r="A4" s="1692" t="s">
        <v>90</v>
      </c>
      <c r="B4" s="1692" t="s">
        <v>2391</v>
      </c>
      <c r="C4" s="1692" t="s">
        <v>22</v>
      </c>
      <c r="D4" s="1692" t="s">
        <v>2392</v>
      </c>
      <c r="E4" s="1692" t="s">
        <v>2388</v>
      </c>
      <c r="F4" s="1692" t="s">
        <v>22</v>
      </c>
      <c r="G4" s="1692" t="s">
        <v>22</v>
      </c>
      <c r="H4" s="1692" t="s">
        <v>22</v>
      </c>
      <c r="I4" s="1692" t="s">
        <v>22</v>
      </c>
    </row>
    <row customHeight="1" ht="11.25">
      <c r="A5" s="1692" t="s">
        <v>91</v>
      </c>
      <c r="B5" s="1692" t="s">
        <v>2393</v>
      </c>
      <c r="C5" s="1692" t="s">
        <v>22</v>
      </c>
      <c r="D5" s="1692" t="s">
        <v>2394</v>
      </c>
      <c r="E5" s="1692" t="s">
        <v>2388</v>
      </c>
      <c r="F5" s="1692" t="s">
        <v>22</v>
      </c>
      <c r="G5" s="1692" t="s">
        <v>22</v>
      </c>
      <c r="H5" s="1692" t="s">
        <v>22</v>
      </c>
      <c r="I5" s="1692" t="s">
        <v>22</v>
      </c>
    </row>
    <row customHeight="1" ht="11.25">
      <c r="A6" s="1692" t="s">
        <v>112</v>
      </c>
      <c r="B6" s="1692" t="s">
        <v>2395</v>
      </c>
      <c r="C6" s="1692" t="s">
        <v>22</v>
      </c>
      <c r="D6" s="1692" t="s">
        <v>2396</v>
      </c>
      <c r="E6" s="1692" t="s">
        <v>2397</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57BF9-062E-0C56-BC63-2D25967D315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FBDCFE-4DBA-0469-7BAA-7A3EBFB2B7D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ИМУП «ПОСЖИЛКОМСЕРВИС»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2A699-017B-27B5-4CC1-1C3872039ED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2398</v>
      </c>
    </row>
    <row customHeight="1" ht="11.25">
      <c r="A2" s="184" t="s">
        <v>98</v>
      </c>
      <c r="B2" s="184" t="s">
        <v>2399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2636F-BDE7-92FB-03CD-E679FA93CA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2400</v>
      </c>
      <c r="B1" s="836" t="s">
        <v>2401</v>
      </c>
    </row>
    <row customHeight="1" ht="11.25">
      <c r="A2" s="836">
        <v>4213775</v>
      </c>
      <c r="B2" s="836" t="s">
        <v>1221</v>
      </c>
    </row>
    <row customHeight="1" ht="11.25">
      <c r="A3" s="836">
        <v>4213784</v>
      </c>
      <c r="B3" s="836" t="s">
        <v>1255</v>
      </c>
    </row>
    <row customHeight="1" ht="11.25">
      <c r="A4" s="836">
        <v>4213781</v>
      </c>
      <c r="B4" s="836" t="s">
        <v>1248</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1388</v>
      </c>
    </row>
    <row customHeight="1" ht="11.25">
      <c r="A10" s="836">
        <v>4213783</v>
      </c>
      <c r="B10" s="836" t="s">
        <v>1403</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0660D-CA5B-705E-E0BE-BFEACECA943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2400</v>
      </c>
      <c r="B1" s="836" t="s">
        <v>2402</v>
      </c>
    </row>
    <row customHeight="1" ht="11.25">
      <c r="A2" s="836" t="s">
        <v>2403</v>
      </c>
      <c r="B2" s="836" t="s">
        <v>1500</v>
      </c>
    </row>
    <row customHeight="1" ht="11.25">
      <c r="A3" s="836" t="s">
        <v>2404</v>
      </c>
      <c r="B3" s="836" t="s">
        <v>1510</v>
      </c>
    </row>
    <row customHeight="1" ht="11.25">
      <c r="A4" s="836" t="s">
        <v>2405</v>
      </c>
      <c r="B4" s="836" t="s">
        <v>1519</v>
      </c>
    </row>
    <row customHeight="1" ht="11.25">
      <c r="A5" s="836" t="s">
        <v>2406</v>
      </c>
      <c r="B5" s="836" t="s">
        <v>1528</v>
      </c>
    </row>
    <row customHeight="1" ht="11.25">
      <c r="A6" s="836" t="s">
        <v>2407</v>
      </c>
      <c r="B6" s="836" t="s">
        <v>1534</v>
      </c>
    </row>
    <row customHeight="1" ht="11.25">
      <c r="A7" s="836" t="s">
        <v>2408</v>
      </c>
      <c r="B7" s="836" t="s">
        <v>1542</v>
      </c>
    </row>
    <row customHeight="1" ht="11.25">
      <c r="A8" s="836" t="s">
        <v>2409</v>
      </c>
      <c r="B8" s="836" t="s">
        <v>1549</v>
      </c>
    </row>
    <row customHeight="1" ht="11.25">
      <c r="A9" s="836" t="s">
        <v>2410</v>
      </c>
      <c r="B9" s="836" t="s">
        <v>1555</v>
      </c>
    </row>
    <row customHeight="1" ht="11.25">
      <c r="A10" s="836" t="s">
        <v>2411</v>
      </c>
      <c r="B10" s="836" t="s">
        <v>1559</v>
      </c>
    </row>
    <row customHeight="1" ht="11.25">
      <c r="A11" s="836" t="s">
        <v>2412</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28A72-B3A4-571B-7FFC-9CD8764B957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4" t="s">
        <v>2324</v>
      </c>
      <c r="B1" s="374" t="s">
        <v>2325</v>
      </c>
      <c r="C1" s="374" t="s">
        <v>2326</v>
      </c>
      <c r="D1" s="374" t="s">
        <v>2327</v>
      </c>
      <c r="E1" s="0" t="s">
        <v>2328</v>
      </c>
      <c r="F1" s="0" t="s">
        <v>2329</v>
      </c>
      <c r="G1" s="0" t="s">
        <v>2330</v>
      </c>
    </row>
    <row customHeight="1" ht="11.25">
      <c r="A2" s="0" t="s">
        <v>16</v>
      </c>
      <c r="B2" s="0" t="s">
        <v>100</v>
      </c>
      <c r="C2" s="0" t="s">
        <v>2331</v>
      </c>
      <c r="D2" s="0" t="s">
        <v>100</v>
      </c>
      <c r="E2" s="0" t="s">
        <v>2331</v>
      </c>
      <c r="F2" s="0" t="s">
        <v>2332</v>
      </c>
      <c r="G2" s="0" t="s">
        <v>110</v>
      </c>
    </row>
    <row customHeight="1" ht="11.25">
      <c r="A3" s="0" t="s">
        <v>16</v>
      </c>
      <c r="B3" s="0" t="s">
        <v>100</v>
      </c>
      <c r="C3" s="0" t="s">
        <v>2331</v>
      </c>
      <c r="D3" s="0" t="s">
        <v>2333</v>
      </c>
      <c r="E3" s="0" t="s">
        <v>2334</v>
      </c>
      <c r="F3" s="0" t="s">
        <v>2335</v>
      </c>
      <c r="G3" s="0" t="s">
        <v>111</v>
      </c>
    </row>
    <row customHeight="1" ht="11.25">
      <c r="A4" s="0" t="s">
        <v>16</v>
      </c>
      <c r="B4" s="0" t="s">
        <v>100</v>
      </c>
      <c r="C4" s="0" t="s">
        <v>2331</v>
      </c>
      <c r="D4" s="0" t="s">
        <v>2336</v>
      </c>
      <c r="E4" s="0" t="s">
        <v>2337</v>
      </c>
      <c r="F4" s="0" t="s">
        <v>2335</v>
      </c>
      <c r="G4" s="0" t="s">
        <v>90</v>
      </c>
    </row>
    <row customHeight="1" ht="11.25">
      <c r="A5" s="0" t="s">
        <v>16</v>
      </c>
      <c r="B5" s="0" t="s">
        <v>100</v>
      </c>
      <c r="C5" s="0" t="s">
        <v>2331</v>
      </c>
      <c r="D5" s="0" t="s">
        <v>2338</v>
      </c>
      <c r="E5" s="0" t="s">
        <v>2339</v>
      </c>
      <c r="F5" s="0" t="s">
        <v>2335</v>
      </c>
      <c r="G5" s="0" t="s">
        <v>91</v>
      </c>
    </row>
    <row customHeight="1" ht="11.25">
      <c r="A6" s="0" t="s">
        <v>16</v>
      </c>
      <c r="B6" s="0" t="s">
        <v>100</v>
      </c>
      <c r="C6" s="0" t="s">
        <v>2331</v>
      </c>
      <c r="D6" s="0" t="s">
        <v>2340</v>
      </c>
      <c r="E6" s="0" t="s">
        <v>2341</v>
      </c>
      <c r="F6" s="0" t="s">
        <v>2335</v>
      </c>
      <c r="G6" s="0" t="s">
        <v>112</v>
      </c>
    </row>
    <row customHeight="1" ht="11.25">
      <c r="A7" s="0" t="s">
        <v>16</v>
      </c>
      <c r="B7" s="0" t="s">
        <v>100</v>
      </c>
      <c r="C7" s="0" t="s">
        <v>2331</v>
      </c>
      <c r="D7" s="0" t="s">
        <v>2342</v>
      </c>
      <c r="E7" s="0" t="s">
        <v>2343</v>
      </c>
      <c r="F7" s="0" t="s">
        <v>2335</v>
      </c>
      <c r="G7" s="0" t="s">
        <v>92</v>
      </c>
    </row>
    <row customHeight="1" ht="11.25">
      <c r="A8" s="0" t="s">
        <v>16</v>
      </c>
      <c r="B8" s="0" t="s">
        <v>100</v>
      </c>
      <c r="C8" s="0" t="s">
        <v>2331</v>
      </c>
      <c r="D8" s="0" t="s">
        <v>2344</v>
      </c>
      <c r="E8" s="0" t="s">
        <v>2345</v>
      </c>
      <c r="F8" s="0" t="s">
        <v>2335</v>
      </c>
      <c r="G8" s="0" t="s">
        <v>93</v>
      </c>
    </row>
    <row customHeight="1" ht="11.25">
      <c r="A9" s="0" t="s">
        <v>16</v>
      </c>
      <c r="B9" s="0" t="s">
        <v>100</v>
      </c>
      <c r="C9" s="0" t="s">
        <v>2331</v>
      </c>
      <c r="D9" s="0" t="s">
        <v>2346</v>
      </c>
      <c r="E9" s="0" t="s">
        <v>2347</v>
      </c>
      <c r="F9" s="0" t="s">
        <v>2335</v>
      </c>
      <c r="G9" s="0" t="s">
        <v>113</v>
      </c>
    </row>
    <row customHeight="1" ht="11.25">
      <c r="A10" s="0" t="s">
        <v>16</v>
      </c>
      <c r="B10" s="0" t="s">
        <v>100</v>
      </c>
      <c r="C10" s="0" t="s">
        <v>2331</v>
      </c>
      <c r="D10" s="0" t="s">
        <v>2348</v>
      </c>
      <c r="E10" s="0" t="s">
        <v>2349</v>
      </c>
      <c r="F10" s="0" t="s">
        <v>2350</v>
      </c>
      <c r="G10" s="0" t="s">
        <v>150</v>
      </c>
    </row>
    <row customHeight="1" ht="11.25">
      <c r="A11" s="0" t="s">
        <v>16</v>
      </c>
      <c r="B11" s="0" t="s">
        <v>100</v>
      </c>
      <c r="C11" s="0" t="s">
        <v>2331</v>
      </c>
      <c r="D11" s="0" t="s">
        <v>2351</v>
      </c>
      <c r="E11" s="0" t="s">
        <v>2352</v>
      </c>
      <c r="F11" s="0" t="s">
        <v>2335</v>
      </c>
      <c r="G11" s="0" t="s">
        <v>151</v>
      </c>
    </row>
    <row customHeight="1" ht="11.25">
      <c r="A12" s="0" t="s">
        <v>16</v>
      </c>
      <c r="B12" s="0" t="s">
        <v>100</v>
      </c>
      <c r="C12" s="0" t="s">
        <v>2331</v>
      </c>
      <c r="D12" s="0" t="s">
        <v>2353</v>
      </c>
      <c r="E12" s="0" t="s">
        <v>2354</v>
      </c>
      <c r="F12" s="0" t="s">
        <v>2335</v>
      </c>
      <c r="G12" s="0" t="s">
        <v>152</v>
      </c>
    </row>
    <row customHeight="1" ht="11.25">
      <c r="A13" s="0" t="s">
        <v>16</v>
      </c>
      <c r="B13" s="0" t="s">
        <v>100</v>
      </c>
      <c r="C13" s="0" t="s">
        <v>2331</v>
      </c>
      <c r="D13" s="0" t="s">
        <v>2355</v>
      </c>
      <c r="E13" s="0" t="s">
        <v>2356</v>
      </c>
      <c r="F13" s="0" t="s">
        <v>2335</v>
      </c>
      <c r="G13" s="0" t="s">
        <v>153</v>
      </c>
    </row>
    <row customHeight="1" ht="11.25">
      <c r="A14" s="0" t="s">
        <v>16</v>
      </c>
      <c r="B14" s="0" t="s">
        <v>100</v>
      </c>
      <c r="C14" s="0" t="s">
        <v>2331</v>
      </c>
      <c r="D14" s="0" t="s">
        <v>2357</v>
      </c>
      <c r="E14" s="0" t="s">
        <v>2358</v>
      </c>
      <c r="F14" s="0" t="s">
        <v>2335</v>
      </c>
      <c r="G14" s="0" t="s">
        <v>154</v>
      </c>
    </row>
    <row customHeight="1" ht="11.25">
      <c r="A15" s="0" t="s">
        <v>16</v>
      </c>
      <c r="B15" s="0" t="s">
        <v>100</v>
      </c>
      <c r="C15" s="0" t="s">
        <v>2331</v>
      </c>
      <c r="D15" s="0" t="s">
        <v>2359</v>
      </c>
      <c r="E15" s="0" t="s">
        <v>2360</v>
      </c>
      <c r="F15" s="0" t="s">
        <v>2335</v>
      </c>
      <c r="G15" s="0" t="s">
        <v>155</v>
      </c>
    </row>
    <row customHeight="1" ht="11.25">
      <c r="A16" s="0" t="s">
        <v>16</v>
      </c>
      <c r="B16" s="0" t="s">
        <v>100</v>
      </c>
      <c r="C16" s="0" t="s">
        <v>2331</v>
      </c>
      <c r="D16" s="0" t="s">
        <v>101</v>
      </c>
      <c r="E16" s="0" t="s">
        <v>102</v>
      </c>
      <c r="F16" s="0" t="s">
        <v>2361</v>
      </c>
      <c r="G16" s="0" t="s">
        <v>99</v>
      </c>
    </row>
    <row customHeight="1" ht="11.25">
      <c r="A17" s="0" t="s">
        <v>16</v>
      </c>
      <c r="B17" s="0" t="s">
        <v>100</v>
      </c>
      <c r="C17" s="0" t="s">
        <v>2331</v>
      </c>
      <c r="D17" s="0" t="s">
        <v>2362</v>
      </c>
      <c r="E17" s="0" t="s">
        <v>2363</v>
      </c>
      <c r="F17" s="0" t="s">
        <v>2335</v>
      </c>
      <c r="G17" s="0" t="s">
        <v>1468</v>
      </c>
    </row>
    <row customHeight="1" ht="11.25">
      <c r="A18" s="0" t="s">
        <v>16</v>
      </c>
      <c r="B18" s="0" t="s">
        <v>100</v>
      </c>
      <c r="C18" s="0" t="s">
        <v>2331</v>
      </c>
      <c r="D18" s="0" t="s">
        <v>2364</v>
      </c>
      <c r="E18" s="0" t="s">
        <v>2365</v>
      </c>
      <c r="F18" s="0" t="s">
        <v>2335</v>
      </c>
      <c r="G18" s="0" t="s">
        <v>1480</v>
      </c>
    </row>
    <row customHeight="1" ht="11.25">
      <c r="A19" s="0" t="s">
        <v>16</v>
      </c>
      <c r="B19" s="0" t="s">
        <v>100</v>
      </c>
      <c r="C19" s="0" t="s">
        <v>2331</v>
      </c>
      <c r="D19" s="0" t="s">
        <v>2366</v>
      </c>
      <c r="E19" s="0" t="s">
        <v>2367</v>
      </c>
      <c r="F19" s="0" t="s">
        <v>2335</v>
      </c>
      <c r="G19" s="0" t="s">
        <v>1494</v>
      </c>
    </row>
    <row customHeight="1" ht="11.25">
      <c r="A20" s="0" t="s">
        <v>16</v>
      </c>
      <c r="B20" s="0" t="s">
        <v>100</v>
      </c>
      <c r="C20" s="0" t="s">
        <v>2331</v>
      </c>
      <c r="D20" s="0" t="s">
        <v>2368</v>
      </c>
      <c r="E20" s="0" t="s">
        <v>2369</v>
      </c>
      <c r="F20" s="0" t="s">
        <v>2335</v>
      </c>
      <c r="G20" s="0" t="s">
        <v>1506</v>
      </c>
    </row>
    <row customHeight="1" ht="11.25">
      <c r="A21" s="0" t="s">
        <v>16</v>
      </c>
      <c r="B21" s="0" t="s">
        <v>100</v>
      </c>
      <c r="C21" s="0" t="s">
        <v>2331</v>
      </c>
      <c r="D21" s="0" t="s">
        <v>2370</v>
      </c>
      <c r="E21" s="0" t="s">
        <v>2371</v>
      </c>
      <c r="F21" s="0" t="s">
        <v>2335</v>
      </c>
      <c r="G21" s="0" t="s">
        <v>1515</v>
      </c>
    </row>
    <row customHeight="1" ht="11.25">
      <c r="A22" s="0" t="s">
        <v>16</v>
      </c>
      <c r="B22" s="0" t="s">
        <v>100</v>
      </c>
      <c r="C22" s="0" t="s">
        <v>2331</v>
      </c>
      <c r="D22" s="0" t="s">
        <v>2372</v>
      </c>
      <c r="E22" s="0" t="s">
        <v>2373</v>
      </c>
      <c r="F22" s="0" t="s">
        <v>2335</v>
      </c>
      <c r="G22" s="0" t="s">
        <v>1531</v>
      </c>
    </row>
    <row customHeight="1" ht="11.25">
      <c r="A23" s="0" t="s">
        <v>16</v>
      </c>
      <c r="B23" s="0" t="s">
        <v>2374</v>
      </c>
      <c r="C23" s="0" t="s">
        <v>2375</v>
      </c>
      <c r="D23" s="0" t="s">
        <v>2374</v>
      </c>
      <c r="E23" s="0" t="s">
        <v>2375</v>
      </c>
      <c r="F23" s="0" t="s">
        <v>2376</v>
      </c>
      <c r="G23" s="0" t="s">
        <v>1538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4CCBE-13C1-7DDE-0782-39B4321CFDF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2413</v>
      </c>
      <c r="B1" s="836" t="s">
        <v>2414</v>
      </c>
      <c r="C1" s="836" t="s">
        <v>1166</v>
      </c>
    </row>
    <row customHeight="1" ht="11.25">
      <c r="A2" s="836">
        <v>4189678</v>
      </c>
      <c r="B2" s="836" t="s">
        <v>2415</v>
      </c>
      <c r="C2" s="836" t="s">
        <v>2416</v>
      </c>
    </row>
    <row customHeight="1" ht="11.25">
      <c r="A3" s="836">
        <v>4190415</v>
      </c>
      <c r="B3" s="836" t="s">
        <v>2417</v>
      </c>
      <c r="C3" s="836" t="s">
        <v>2416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751C7-2E2D-7DD2-C2C8-7ED59A6F703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2418</v>
      </c>
      <c r="B1" s="164" t="s">
        <v>2419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EF47FC-D702-F748-79F7-F37CA9C4FD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2420</v>
      </c>
      <c r="B1" s="0" t="b">
        <v>1</v>
      </c>
    </row>
    <row customHeight="1" ht="11.25">
      <c r="A2" s="0" t="s">
        <v>2421</v>
      </c>
      <c r="B2" s="0" t="b">
        <v>0</v>
      </c>
    </row>
    <row customHeight="1" ht="11.25">
      <c r="A3" s="0" t="s">
        <v>2422</v>
      </c>
      <c r="B3" s="0" t="b">
        <v>1</v>
      </c>
    </row>
    <row customHeight="1" ht="11.25">
      <c r="A4" s="0" t="s">
        <v>2423</v>
      </c>
      <c r="B4" s="0" t="b">
        <v>0</v>
      </c>
    </row>
    <row customHeight="1" ht="11.25">
      <c r="A5" s="0" t="s">
        <v>2424</v>
      </c>
      <c r="B5" s="0" t="b">
        <v>0</v>
      </c>
    </row>
    <row customHeight="1" ht="11.25">
      <c r="A6" s="0" t="s">
        <v>2425</v>
      </c>
      <c r="B6" s="0" t="b">
        <v>0</v>
      </c>
    </row>
    <row customHeight="1" ht="11.25">
      <c r="A7" s="0" t="s">
        <v>2426</v>
      </c>
      <c r="B7" s="0" t="b">
        <v>0</v>
      </c>
    </row>
    <row customHeight="1" ht="11.25">
      <c r="A8" s="0" t="s">
        <v>2427</v>
      </c>
      <c r="B8" s="0" t="b">
        <v>0</v>
      </c>
    </row>
    <row customHeight="1" ht="11.25">
      <c r="A9" s="0" t="s">
        <v>2428</v>
      </c>
      <c r="B9" s="0" t="b">
        <v>0</v>
      </c>
    </row>
    <row customHeight="1" ht="11.25">
      <c r="A10" s="0" t="s">
        <v>2429</v>
      </c>
      <c r="B10" s="0" t="b">
        <v>0</v>
      </c>
    </row>
    <row customHeight="1" ht="11.25">
      <c r="A11" s="0" t="s">
        <v>2430</v>
      </c>
      <c r="B11" s="0" t="b">
        <v>1</v>
      </c>
    </row>
    <row customHeight="1" ht="11.25">
      <c r="A12" s="0" t="s">
        <v>2431</v>
      </c>
      <c r="B12" s="0" t="b">
        <v>0</v>
      </c>
    </row>
    <row customHeight="1" ht="11.25">
      <c r="A13" s="0" t="s">
        <v>2432</v>
      </c>
      <c r="B13" s="0" t="b">
        <v>0</v>
      </c>
    </row>
    <row customHeight="1" ht="11.25">
      <c r="A14" s="0" t="s">
        <v>2433</v>
      </c>
      <c r="B14" s="0" t="b">
        <v>0</v>
      </c>
    </row>
    <row customHeight="1" ht="11.25">
      <c r="A15" s="0" t="s">
        <v>2434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76BED-6A56-01DC-1FDF-979C3329681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CC597-611C-D664-7A22-59F8409A21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2435</v>
      </c>
      <c r="B1" s="68" t="s">
        <v>2436</v>
      </c>
    </row>
    <row customHeight="1" ht="11.25">
      <c r="A2" s="65" t="s">
        <v>2437</v>
      </c>
      <c r="B2" s="65" t="s">
        <v>2438</v>
      </c>
    </row>
    <row customHeight="1" ht="11.25">
      <c r="A3" s="65" t="s">
        <v>2439</v>
      </c>
      <c r="B3" s="65" t="s">
        <v>2440</v>
      </c>
    </row>
    <row customHeight="1" ht="11.25">
      <c r="A4" s="65" t="s">
        <v>2441</v>
      </c>
      <c r="B4" s="65" t="s">
        <v>2442</v>
      </c>
    </row>
    <row customHeight="1" ht="11.25">
      <c r="A5" s="65" t="s">
        <v>2443</v>
      </c>
      <c r="B5" s="65" t="s">
        <v>2444</v>
      </c>
    </row>
    <row customHeight="1" ht="11.25">
      <c r="A6" s="65" t="s">
        <v>2445</v>
      </c>
      <c r="B6" s="65" t="s">
        <v>2446</v>
      </c>
    </row>
    <row customHeight="1" ht="11.25">
      <c r="A7" s="65" t="s">
        <v>2447</v>
      </c>
      <c r="B7" s="65" t="s">
        <v>2448</v>
      </c>
    </row>
    <row customHeight="1" ht="11.25">
      <c r="A8" s="65" t="s">
        <v>2449</v>
      </c>
      <c r="B8" s="65" t="s">
        <v>2450</v>
      </c>
    </row>
    <row customHeight="1" ht="11.25">
      <c r="A9" s="65" t="s">
        <v>2451</v>
      </c>
      <c r="B9" s="65" t="s">
        <v>2452</v>
      </c>
    </row>
    <row customHeight="1" ht="11.25">
      <c r="A10" s="65" t="s">
        <v>2453</v>
      </c>
      <c r="B10" s="65" t="s">
        <v>2454</v>
      </c>
    </row>
    <row customHeight="1" ht="11.25">
      <c r="A11" s="65" t="s">
        <v>2455</v>
      </c>
      <c r="B11" s="65" t="s">
        <v>2456</v>
      </c>
    </row>
    <row customHeight="1" ht="11.25">
      <c r="A12" s="65" t="s">
        <v>2457</v>
      </c>
      <c r="B12" s="65" t="s">
        <v>2458</v>
      </c>
    </row>
    <row customHeight="1" ht="11.25">
      <c r="A13" s="65" t="s">
        <v>2459</v>
      </c>
      <c r="B13" s="65" t="s">
        <v>2460</v>
      </c>
    </row>
    <row customHeight="1" ht="11.25">
      <c r="A14" s="65" t="s">
        <v>2461</v>
      </c>
      <c r="B14" s="65" t="s">
        <v>2462</v>
      </c>
    </row>
    <row customHeight="1" ht="11.25">
      <c r="A15" s="65" t="s">
        <v>2463</v>
      </c>
      <c r="B15" s="65" t="s">
        <v>2464</v>
      </c>
    </row>
    <row customHeight="1" ht="11.25">
      <c r="A16" s="65" t="s">
        <v>2465</v>
      </c>
      <c r="B16" s="65" t="s">
        <v>2466</v>
      </c>
    </row>
    <row customHeight="1" ht="11.25">
      <c r="A17" s="65" t="s">
        <v>2467</v>
      </c>
      <c r="B17" s="65" t="s">
        <v>2468</v>
      </c>
    </row>
    <row customHeight="1" ht="11.25">
      <c r="A18" s="65" t="s">
        <v>2469</v>
      </c>
      <c r="B18" s="65" t="s">
        <v>2470</v>
      </c>
    </row>
    <row customHeight="1" ht="11.25">
      <c r="A19" s="65" t="s">
        <v>2471</v>
      </c>
      <c r="B19" s="65" t="s">
        <v>2472</v>
      </c>
    </row>
    <row customHeight="1" ht="11.25">
      <c r="A20" s="65" t="s">
        <v>2473</v>
      </c>
      <c r="B20" s="65" t="s">
        <v>2474</v>
      </c>
    </row>
    <row customHeight="1" ht="11.25">
      <c r="A21" s="65" t="s">
        <v>2475</v>
      </c>
      <c r="B21" s="65" t="s">
        <v>2476</v>
      </c>
    </row>
    <row customHeight="1" ht="11.25">
      <c r="A22" s="65" t="s">
        <v>2477</v>
      </c>
      <c r="B22" s="65" t="s">
        <v>2478</v>
      </c>
    </row>
    <row customHeight="1" ht="11.25">
      <c r="A23" s="65" t="s">
        <v>2479</v>
      </c>
      <c r="B23" s="65" t="s">
        <v>2480</v>
      </c>
    </row>
    <row customHeight="1" ht="11.25">
      <c r="A24" s="65" t="s">
        <v>2481</v>
      </c>
      <c r="B24" s="65" t="s">
        <v>2482</v>
      </c>
    </row>
    <row customHeight="1" ht="11.25">
      <c r="A25" s="65" t="s">
        <v>2483</v>
      </c>
      <c r="B25" s="65" t="s">
        <v>2484</v>
      </c>
    </row>
    <row customHeight="1" ht="11.25">
      <c r="A26" s="65" t="s">
        <v>2485</v>
      </c>
      <c r="B26" s="65" t="s">
        <v>2486</v>
      </c>
    </row>
    <row customHeight="1" ht="11.25">
      <c r="A27" s="65" t="s">
        <v>2487</v>
      </c>
      <c r="B27" s="65" t="s">
        <v>2488</v>
      </c>
    </row>
    <row customHeight="1" ht="11.25">
      <c r="A28" s="65" t="s">
        <v>2489</v>
      </c>
      <c r="B28" s="65" t="s">
        <v>2490</v>
      </c>
    </row>
    <row customHeight="1" ht="11.25">
      <c r="A29" s="65" t="s">
        <v>2491</v>
      </c>
      <c r="B29" s="65" t="s">
        <v>2492</v>
      </c>
    </row>
    <row customHeight="1" ht="11.25">
      <c r="A30" s="65" t="s">
        <v>2493</v>
      </c>
      <c r="B30" s="65" t="s">
        <v>2494</v>
      </c>
    </row>
    <row customHeight="1" ht="11.25">
      <c r="A31" s="65" t="s">
        <v>2495</v>
      </c>
      <c r="B31" s="65" t="s">
        <v>2496</v>
      </c>
    </row>
    <row customHeight="1" ht="11.25">
      <c r="A32" s="65" t="s">
        <v>2497</v>
      </c>
      <c r="B32" s="65" t="s">
        <v>2498</v>
      </c>
    </row>
    <row customHeight="1" ht="11.25">
      <c r="A33" s="65" t="s">
        <v>2499</v>
      </c>
      <c r="B33" s="65" t="s">
        <v>2500</v>
      </c>
    </row>
    <row customHeight="1" ht="11.25">
      <c r="A34" s="65" t="s">
        <v>2501</v>
      </c>
      <c r="B34" s="65" t="s">
        <v>2502</v>
      </c>
    </row>
    <row customHeight="1" ht="11.25">
      <c r="A35" s="65" t="s">
        <v>2503</v>
      </c>
      <c r="B35" s="65" t="s">
        <v>2504</v>
      </c>
    </row>
    <row customHeight="1" ht="11.25">
      <c r="A36" s="65" t="s">
        <v>2505</v>
      </c>
      <c r="B36" s="65" t="s">
        <v>2506</v>
      </c>
    </row>
    <row customHeight="1" ht="11.25">
      <c r="A37" s="65" t="s">
        <v>2507</v>
      </c>
      <c r="B37" s="65" t="s">
        <v>2508</v>
      </c>
    </row>
    <row customHeight="1" ht="11.25">
      <c r="A38" s="65" t="s">
        <v>2509</v>
      </c>
      <c r="B38" s="65" t="s">
        <v>2510</v>
      </c>
    </row>
    <row customHeight="1" ht="11.25">
      <c r="A39" s="65" t="s">
        <v>2511</v>
      </c>
      <c r="B39" s="65" t="s">
        <v>2512</v>
      </c>
    </row>
    <row customHeight="1" ht="11.25">
      <c r="A40" s="65" t="s">
        <v>2513</v>
      </c>
      <c r="B40" s="65" t="s">
        <v>2514</v>
      </c>
    </row>
    <row customHeight="1" ht="11.25">
      <c r="A41" s="65" t="s">
        <v>2515</v>
      </c>
      <c r="B41" s="65" t="s">
        <v>2516</v>
      </c>
    </row>
    <row customHeight="1" ht="11.25">
      <c r="A42" s="65" t="s">
        <v>2517</v>
      </c>
      <c r="B42" s="65" t="s">
        <v>2518</v>
      </c>
    </row>
    <row customHeight="1" ht="11.25">
      <c r="A43" s="65" t="s">
        <v>2519</v>
      </c>
      <c r="B43" s="65" t="s">
        <v>2520</v>
      </c>
    </row>
    <row customHeight="1" ht="11.25">
      <c r="A44" s="65" t="s">
        <v>2521</v>
      </c>
      <c r="B44" s="65" t="s">
        <v>2522</v>
      </c>
    </row>
    <row customHeight="1" ht="11.25">
      <c r="A45" s="65" t="s">
        <v>2523</v>
      </c>
      <c r="B45" s="65" t="s">
        <v>2524</v>
      </c>
    </row>
    <row customHeight="1" ht="11.25">
      <c r="A46" s="65" t="s">
        <v>2525</v>
      </c>
      <c r="B46" s="65" t="s">
        <v>2526</v>
      </c>
    </row>
    <row customHeight="1" ht="11.25">
      <c r="A47" s="65" t="s">
        <v>2527</v>
      </c>
      <c r="B47" s="65" t="s">
        <v>2528</v>
      </c>
    </row>
    <row customHeight="1" ht="11.25">
      <c r="A48" s="65" t="s">
        <v>2529</v>
      </c>
      <c r="B48" s="65" t="s">
        <v>2530</v>
      </c>
    </row>
    <row customHeight="1" ht="11.25">
      <c r="A49" s="65" t="s">
        <v>2531</v>
      </c>
      <c r="B49" s="65" t="s">
        <v>2532</v>
      </c>
    </row>
    <row customHeight="1" ht="11.25">
      <c r="A50" s="65" t="s">
        <v>2533</v>
      </c>
      <c r="B50" s="65" t="s">
        <v>2534</v>
      </c>
    </row>
    <row customHeight="1" ht="11.25">
      <c r="A51" s="65" t="s">
        <v>2535</v>
      </c>
      <c r="B51" s="65" t="s">
        <v>2536</v>
      </c>
    </row>
    <row customHeight="1" ht="11.25">
      <c r="A52" s="65" t="s">
        <v>2537</v>
      </c>
      <c r="B52" s="65" t="s">
        <v>2538</v>
      </c>
    </row>
    <row customHeight="1" ht="11.25">
      <c r="A53" s="65" t="s">
        <v>2539</v>
      </c>
      <c r="B53" s="65" t="s">
        <v>2540</v>
      </c>
    </row>
    <row customHeight="1" ht="11.25">
      <c r="A54" s="65" t="s">
        <v>2541</v>
      </c>
      <c r="B54" s="65" t="s">
        <v>2542</v>
      </c>
    </row>
    <row customHeight="1" ht="11.25">
      <c r="A55" s="65" t="s">
        <v>2543</v>
      </c>
      <c r="B55" s="65" t="s">
        <v>2544</v>
      </c>
    </row>
    <row customHeight="1" ht="11.25">
      <c r="A56" s="65" t="s">
        <v>2545</v>
      </c>
      <c r="B56" s="65" t="s">
        <v>2546</v>
      </c>
    </row>
    <row customHeight="1" ht="11.25">
      <c r="A57" s="65" t="s">
        <v>2547</v>
      </c>
      <c r="B57" s="65" t="s">
        <v>2548</v>
      </c>
    </row>
    <row customHeight="1" ht="11.25">
      <c r="A58" s="65" t="s">
        <v>2549</v>
      </c>
      <c r="B58" s="65" t="s">
        <v>2550</v>
      </c>
    </row>
    <row customHeight="1" ht="11.25">
      <c r="A59" s="65" t="s">
        <v>2551</v>
      </c>
      <c r="B59" s="65" t="s">
        <v>2552</v>
      </c>
    </row>
    <row customHeight="1" ht="11.25">
      <c r="A60" s="65" t="s">
        <v>2553</v>
      </c>
      <c r="B60" s="65" t="s">
        <v>2554</v>
      </c>
    </row>
    <row customHeight="1" ht="11.25">
      <c r="A61" s="65"/>
      <c r="B61" s="65" t="s">
        <v>2555</v>
      </c>
    </row>
    <row customHeight="1" ht="11.25">
      <c r="A62" s="65"/>
      <c r="B62" s="65" t="s">
        <v>2556</v>
      </c>
    </row>
    <row customHeight="1" ht="11.25">
      <c r="A63" s="65"/>
      <c r="B63" s="65" t="s">
        <v>2557</v>
      </c>
    </row>
    <row customHeight="1" ht="11.25">
      <c r="A64" s="65"/>
      <c r="B64" s="65" t="s">
        <v>2558</v>
      </c>
    </row>
    <row customHeight="1" ht="11.25">
      <c r="A65" s="65"/>
      <c r="B65" s="65" t="s">
        <v>2559</v>
      </c>
    </row>
    <row customHeight="1" ht="11.25">
      <c r="A66" s="65"/>
      <c r="B66" s="65" t="s">
        <v>2560</v>
      </c>
    </row>
    <row customHeight="1" ht="11.25">
      <c r="A67" s="65"/>
      <c r="B67" s="65" t="s">
        <v>2561</v>
      </c>
    </row>
    <row customHeight="1" ht="11.25">
      <c r="A68" s="65"/>
      <c r="B68" s="65" t="s">
        <v>2562</v>
      </c>
    </row>
    <row customHeight="1" ht="11.25">
      <c r="A69" s="65"/>
      <c r="B69" s="65" t="s">
        <v>2563</v>
      </c>
    </row>
    <row customHeight="1" ht="11.25">
      <c r="A70" s="65"/>
      <c r="B70" s="65" t="s">
        <v>2564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AE17A-31F7-C864-6AB9-1DC895C57C6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2565</v>
      </c>
    </row>
    <row customHeight="1" ht="90">
      <c r="B2" s="95" t="s">
        <v>2566</v>
      </c>
    </row>
    <row customHeight="1" ht="67.5">
      <c r="B3" s="95" t="s">
        <v>2567</v>
      </c>
    </row>
    <row customHeight="1" ht="33.75">
      <c r="B4" s="95" t="s">
        <v>2568</v>
      </c>
    </row>
    <row customHeight="1" ht="11.25">
      <c r="B5" s="95" t="s">
        <v>2569</v>
      </c>
    </row>
    <row customHeight="1" ht="22.5">
      <c r="B6" s="95" t="s">
        <v>2570</v>
      </c>
    </row>
    <row customHeight="1" ht="22.5">
      <c r="B7" s="95" t="s">
        <v>2571</v>
      </c>
    </row>
    <row customHeight="1" ht="22.5">
      <c r="B8" s="95" t="s">
        <v>2572</v>
      </c>
    </row>
    <row customHeight="1" ht="22.5">
      <c r="B9" s="95" t="s">
        <v>2573</v>
      </c>
    </row>
    <row customHeight="1" ht="56.25">
      <c r="B10" s="95" t="s">
        <v>2574</v>
      </c>
    </row>
    <row customHeight="1" ht="12.75">
      <c r="B11" s="160" t="s">
        <v>2575</v>
      </c>
    </row>
    <row customHeight="1" ht="11.25">
      <c r="B12" s="94" t="s">
        <v>2576</v>
      </c>
    </row>
    <row customHeight="1" ht="22.5">
      <c r="B13" s="95" t="s">
        <v>2577</v>
      </c>
    </row>
    <row customHeight="1" ht="67.5">
      <c r="B14" s="95" t="s">
        <v>2578</v>
      </c>
    </row>
    <row customHeight="1" ht="22.5">
      <c r="B15" s="95" t="s">
        <v>2579</v>
      </c>
    </row>
    <row customHeight="1" ht="11.25">
      <c r="B16" s="94" t="s">
        <v>2580</v>
      </c>
      <c r="D16" s="101"/>
    </row>
    <row customHeight="1" ht="33.75">
      <c r="B17" s="95" t="s">
        <v>2581</v>
      </c>
    </row>
    <row customHeight="1" ht="33.75">
      <c r="B18" s="95" t="s">
        <v>2582</v>
      </c>
    </row>
    <row customHeight="1" ht="11.25">
      <c r="B19" s="95" t="s">
        <v>2583</v>
      </c>
    </row>
    <row customHeight="1" ht="33.75">
      <c r="B20" s="95" t="s">
        <v>2584</v>
      </c>
    </row>
    <row customHeight="1" ht="11.25">
      <c r="B21" s="94" t="s">
        <v>2585</v>
      </c>
    </row>
    <row customHeight="1" ht="11.25">
      <c r="B22" s="95" t="s">
        <v>2586</v>
      </c>
    </row>
    <row r="24" customHeight="1" ht="22.5">
      <c r="B24" s="162" t="s">
        <v>2587</v>
      </c>
    </row>
    <row r="26" customHeight="1" ht="11.25">
      <c r="B26" s="94" t="s">
        <v>2588</v>
      </c>
    </row>
    <row customHeight="1" ht="22.5">
      <c r="B27" s="161" t="s">
        <v>396</v>
      </c>
    </row>
    <row customHeight="1" ht="56.25">
      <c r="B28" s="161" t="s">
        <v>2589</v>
      </c>
    </row>
    <row customHeight="1" ht="11.25">
      <c r="B29" s="211" t="s">
        <v>2590</v>
      </c>
    </row>
    <row customHeight="1" ht="22.5">
      <c r="B30" s="161" t="s">
        <v>2591</v>
      </c>
    </row>
    <row r="32" customHeight="1" ht="11.25">
      <c r="A32" s="189"/>
      <c r="B32" s="190" t="s">
        <v>2592</v>
      </c>
    </row>
    <row customHeight="1" ht="14.25">
      <c r="A33" s="191">
        <v>1</v>
      </c>
      <c r="B33" s="192" t="s">
        <v>2593</v>
      </c>
    </row>
    <row customHeight="1" ht="14.25">
      <c r="A34" s="191">
        <v>2</v>
      </c>
      <c r="B34" s="192" t="s">
        <v>2594</v>
      </c>
    </row>
    <row customHeight="1" ht="11.25">
      <c r="B35" s="190" t="s">
        <v>2595</v>
      </c>
    </row>
    <row customHeight="1" ht="11.25">
      <c r="B36" s="192" t="s">
        <v>2596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AE02B8-9FF6-E8F9-F1C8-C70613DBCB9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ИМУП «ПОСЖИЛКОМСЕРВИС»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