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<sst xmlns="http://schemas.openxmlformats.org/spreadsheetml/2006/main" count="9479" uniqueCount="2597">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</sst>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0658F-27FB-D3B5-40F3-54F444DF31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80826-D701-FBBE-5DFE-8253E744A90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88</v>
      </c>
      <c r="F8" s="825"/>
      <c r="G8" s="467" t="s">
        <v>86</v>
      </c>
      <c r="H8" s="467" t="s">
        <v>87</v>
      </c>
      <c r="I8" s="416" t="s">
        <v>85</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6A048-85DC-26A1-517D-F7E080C60E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719A4-4B9A-0866-09A4-AFC745691E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65B89-C46E-A3EF-C296-72F0FDB6A5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C55FB-590E-8F6E-D9EC-127A493D95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350C7-69BB-A43E-6864-22CF471614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2E25D-568E-8A42-8E85-008B3B8598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BA288-DE67-DB9A-8838-0D882CAA27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AD0B2-CC7E-B46D-0279-1C8596CEC8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C66CE-DDE1-ACCB-61AB-0222C127B30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A56A98-C1D5-85AF-9087-D0D041D92121}" mc:Ignorable="x14ac xr xr2 xr3">
  <sheetPr>
    <tabColor rgb="FFCCCCFF"/>
  </sheetPr>
  <dimension ref="A1:Q79"/>
  <sheetViews>
    <sheetView topLeftCell="C1" showGridLines="0" zoomScale="90" workbookViewId="0">
      <selection activeCell="F65" sqref="F6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D08312B-7F32-F9D3-C4D4-087ADF15888F}"/>
    <hyperlink ref="H17" location="Титульный!H9" display="Как заполнить?" tooltip="Помощь по работе с полями отчётной формы" xr:uid="{7D849F2C-6FC5-1B6D-336F-B4184ED8FD2C}"/>
    <hyperlink ref="H39" location="Титульный!H9" display="Как заполнить?" tooltip="Помощь по работе с полями отчётной формы" xr:uid="{35914C7B-BB28-9C0A-6D49-7283113BDF9E}"/>
    <hyperlink ref="H62" location="Титульный!H9" display="Как заполнить?" tooltip="Помощь по работе с полями отчётной формы" xr:uid="{C0C442A3-DB6B-CC83-039D-6A27301310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16299-394A-5E11-6584-378307650CC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1B13F-041C-1D13-C19D-A1540042FB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E88D9-00ED-AACD-FD75-657E43C902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311C2-EABB-00C5-7F2E-39EC1279AC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E4A4D-3F99-7486-1491-EEFEE8F5F4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EB0D6-7C19-8FA5-AA1F-24173F17D7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30FC1-7008-8552-17D8-88C9BEFA06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F4D52-C47B-AFBD-5974-BF243BEB36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45AAD-3525-7879-7CBD-AD6B58BC31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2C061-EE93-4845-2AE6-1BC10493A1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316F4-4B9A-59BF-26AA-4720335C1CB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B2C7E-AD49-2542-E423-4CDE7EE08A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FF8C4-802D-8E03-25BE-CECEC501FF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D6C06-03C1-942E-4ABF-80D9369746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EBCB-3D78-C832-7DEF-7E2EB5D807C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300</v>
      </c>
      <c r="F28" s="2372"/>
      <c r="G28" s="2372"/>
      <c r="H28" s="1647"/>
      <c r="I28" s="1647"/>
      <c r="J28" s="2129"/>
      <c r="AF28" s="1633">
        <v>11</v>
      </c>
    </row>
    <row customHeight="1" ht="24">
      <c r="E29" s="1648" t="s">
        <v>88</v>
      </c>
      <c r="F29" s="1655" t="s">
        <v>302</v>
      </c>
      <c r="G29" s="1655" t="s">
        <v>566</v>
      </c>
      <c r="H29" s="1655" t="s">
        <v>303</v>
      </c>
      <c r="I29" s="1655" t="s">
        <v>303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customHeight="1" ht="11.25">
      <c r="A33" s="2373" t="s">
        <v>568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573</v>
      </c>
      <c r="C47" s="1638"/>
      <c r="D47" s="577"/>
      <c r="E47" s="548" t="str">
        <f>FHD_NUM_P_11</f>
        <v>2.4</v>
      </c>
      <c r="F47" s="1526" t="str">
        <f>FHD_P_11</f>
        <v>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574</v>
      </c>
      <c r="C48" s="1638"/>
      <c r="D48" s="1640"/>
      <c r="E48" s="548" t="str">
        <f>FHD_NUM_P_12</f>
        <v>2.5</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c r="A72" s="991" t="s">
        <v>578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c r="A99" s="2373" t="s">
        <v>585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586</v>
      </c>
      <c r="G101" s="574"/>
      <c r="H101" s="575"/>
      <c r="I101" s="575"/>
      <c r="J101" s="1006" t="s">
        <v>587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c r="A113" s="991" t="s">
        <v>591</v>
      </c>
      <c r="D113" s="1640"/>
      <c r="E113" s="548" t="str">
        <f>FHD_NUM_P_73</f>
        <v>14</v>
      </c>
      <c r="F113" s="1882" t="str">
        <f>FHD_P_73</f>
        <v>Среднесписочная численность административно-управленческого персонала</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586</v>
      </c>
      <c r="G122" s="574"/>
      <c r="H122" s="575"/>
      <c r="I122" s="575"/>
      <c r="J122" s="1006" t="s">
        <v>598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586</v>
      </c>
      <c r="G125" s="574"/>
      <c r="H125" s="575"/>
      <c r="I125" s="575"/>
      <c r="J125" s="1006" t="s">
        <v>599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588</v>
      </c>
      <c r="D129" s="1640"/>
      <c r="E129" s="548" t="str">
        <f>FHD_NUM_P_83</f>
        <v>19.1</v>
      </c>
      <c r="F129" s="1526" t="str">
        <f>FHD_P_83</f>
        <v>Информация о показателях физического износа объектов теплоснабжения</v>
      </c>
      <c r="G129" s="1880" t="s">
        <v>306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588</v>
      </c>
      <c r="D130" s="1640"/>
      <c r="E130" s="548" t="str">
        <f>FHD_NUM_P_84</f>
        <v>19.2</v>
      </c>
      <c r="F130" s="1526" t="str">
        <f>FHD_P_84</f>
        <v>Информация о показателях энергетической эффективности объектов теплоснабжения</v>
      </c>
      <c r="G130" s="1880" t="s">
        <v>306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0388E-01EA-84AC-B81A-FE6644EC55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F93CC-4AEC-7D9D-497D-F6762FE4368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106</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88</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3CBA6-A369-0D7B-1949-8878621EA03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88</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110</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111</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CFC9A-ECB1-01E9-B501-.2526C57B96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300</v>
      </c>
      <c r="F13" s="2372"/>
      <c r="G13" s="2372"/>
      <c r="H13" s="1553"/>
      <c r="I13" s="1553"/>
      <c r="J13" s="2129"/>
      <c r="AF13" s="1633">
        <v>11</v>
      </c>
    </row>
    <row customHeight="1" ht="24">
      <c r="E14" s="1641" t="s">
        <v>88</v>
      </c>
      <c r="F14" s="1636" t="s">
        <v>302</v>
      </c>
      <c r="G14" s="1636" t="s">
        <v>566</v>
      </c>
      <c r="H14" s="1636" t="s">
        <v>303</v>
      </c>
      <c r="I14" s="1636" t="s">
        <v>303</v>
      </c>
      <c r="J14" s="2129"/>
      <c r="AF14" s="1633">
        <v>23</v>
      </c>
    </row>
    <row customHeight="1" ht="19.95">
      <c r="D15" s="1640"/>
      <c r="E15" s="1632" t="s">
        <v>110</v>
      </c>
      <c r="F15" s="709" t="s">
        <v>705</v>
      </c>
      <c r="G15" s="1648" t="s">
        <v>552</v>
      </c>
      <c r="H15" s="559"/>
      <c r="I15" s="559"/>
      <c r="J15" s="291" t="s">
        <v>706</v>
      </c>
      <c r="K15" s="545" t="s">
        <v>630</v>
      </c>
      <c r="AF15" s="1633">
        <v>19</v>
      </c>
    </row>
    <row customHeight="1" ht="35.699999999999996">
      <c r="D16" s="1640"/>
      <c r="E16" s="1632" t="s">
        <v>111</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112</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BAA7A-2446-F144-D6F3-D16834D32AC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300</v>
      </c>
      <c r="F13" s="2372"/>
      <c r="G13" s="2372"/>
      <c r="H13" s="1658"/>
      <c r="I13" s="1658"/>
      <c r="J13" s="2129"/>
      <c r="AF13" s="1633">
        <v>11</v>
      </c>
    </row>
    <row customHeight="1" ht="24">
      <c r="E14" s="1659" t="s">
        <v>88</v>
      </c>
      <c r="F14" s="1662" t="s">
        <v>302</v>
      </c>
      <c r="G14" s="1662" t="s">
        <v>566</v>
      </c>
      <c r="H14" s="1662" t="s">
        <v>303</v>
      </c>
      <c r="I14" s="1662" t="s">
        <v>303</v>
      </c>
      <c r="J14" s="2129"/>
      <c r="AF14" s="1633">
        <v>23</v>
      </c>
    </row>
    <row customHeight="1" ht="19.95">
      <c r="D15" s="1640"/>
      <c r="E15" s="1632" t="s">
        <v>110</v>
      </c>
      <c r="F15" s="709" t="s">
        <v>776</v>
      </c>
      <c r="G15" s="1659" t="s">
        <v>552</v>
      </c>
      <c r="H15" s="559"/>
      <c r="I15" s="559"/>
      <c r="J15" s="291" t="s">
        <v>777</v>
      </c>
      <c r="K15" s="545" t="s">
        <v>630</v>
      </c>
      <c r="AF15" s="1633">
        <v>19</v>
      </c>
    </row>
    <row customHeight="1" ht="24">
      <c r="D16" s="1640"/>
      <c r="E16" s="1632" t="s">
        <v>111</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112</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0287-A379-14FB-B322-240F9EA5154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303</v>
      </c>
      <c r="H11" s="467" t="s">
        <v>390</v>
      </c>
      <c r="I11" s="809" t="s">
        <v>303</v>
      </c>
      <c r="J11" s="810" t="s">
        <v>390</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808</v>
      </c>
      <c r="D13" s="955" t="s">
        <v>110</v>
      </c>
      <c r="E13" s="281" t="s">
        <v>809</v>
      </c>
      <c r="F13" s="662" t="s">
        <v>810</v>
      </c>
      <c r="G13" s="559"/>
      <c r="H13" s="663"/>
      <c r="I13" s="559"/>
      <c r="J13" s="663"/>
      <c r="K13" s="291" t="s">
        <v>811</v>
      </c>
      <c r="L13" s="722"/>
      <c r="X13" s="507">
        <v>0</v>
      </c>
    </row>
    <row customHeight="1" ht="22.5">
      <c r="A14" s="2394"/>
      <c r="D14" s="541" t="s">
        <v>111</v>
      </c>
      <c r="E14" s="281" t="s">
        <v>812</v>
      </c>
      <c r="F14" s="662" t="s">
        <v>813</v>
      </c>
      <c r="G14" s="559"/>
      <c r="H14" s="664"/>
      <c r="I14" s="559"/>
      <c r="J14" s="664"/>
      <c r="K14" s="291" t="s">
        <v>814</v>
      </c>
      <c r="L14" s="722"/>
      <c r="X14" s="507">
        <v>0</v>
      </c>
    </row>
    <row s="1637" customFormat="1" customHeight="1" ht="78.75">
      <c r="A15" s="2394"/>
      <c r="B15" s="513"/>
      <c r="D15" s="955" t="s">
        <v>90</v>
      </c>
      <c r="E15" s="709" t="s">
        <v>815</v>
      </c>
      <c r="F15" s="952" t="s">
        <v>306</v>
      </c>
      <c r="G15" s="952" t="s">
        <v>306</v>
      </c>
      <c r="H15" s="108"/>
      <c r="I15" s="952" t="s">
        <v>306</v>
      </c>
      <c r="J15" s="108"/>
      <c r="K15" s="291" t="s">
        <v>816</v>
      </c>
      <c r="L15" s="722"/>
      <c r="X15" s="760">
        <v>0</v>
      </c>
    </row>
    <row s="1637" customFormat="1" customHeight="1" ht="22.5">
      <c r="A16" s="2394"/>
      <c r="B16" s="513"/>
      <c r="D16" s="955" t="s">
        <v>324</v>
      </c>
      <c r="E16" s="956" t="s">
        <v>817</v>
      </c>
      <c r="F16" s="952" t="s">
        <v>818</v>
      </c>
      <c r="G16" s="819"/>
      <c r="H16" s="108"/>
      <c r="I16" s="819"/>
      <c r="J16" s="108"/>
      <c r="K16" s="291"/>
      <c r="L16" s="722"/>
      <c r="X16" s="760">
        <v>0</v>
      </c>
    </row>
    <row s="1637" customFormat="1" customHeight="1" ht="22.5">
      <c r="A17" s="2394"/>
      <c r="B17" s="513"/>
      <c r="D17" s="955" t="s">
        <v>332</v>
      </c>
      <c r="E17" s="956" t="s">
        <v>819</v>
      </c>
      <c r="F17" s="952" t="s">
        <v>820</v>
      </c>
      <c r="G17" s="819"/>
      <c r="H17" s="108"/>
      <c r="I17" s="819"/>
      <c r="J17" s="108"/>
      <c r="K17" s="291"/>
      <c r="L17" s="722"/>
      <c r="X17" s="760">
        <v>0</v>
      </c>
    </row>
    <row s="1637" customFormat="1" customHeight="1" ht="33.75">
      <c r="A18" s="2394"/>
      <c r="B18" s="513"/>
      <c r="D18" s="955" t="s">
        <v>334</v>
      </c>
      <c r="E18" s="956" t="s">
        <v>821</v>
      </c>
      <c r="F18" s="952" t="s">
        <v>571</v>
      </c>
      <c r="G18" s="682"/>
      <c r="H18" s="108"/>
      <c r="I18" s="682"/>
      <c r="J18" s="108"/>
      <c r="K18" s="291"/>
      <c r="L18" s="722"/>
      <c r="X18" s="760">
        <v>0</v>
      </c>
    </row>
    <row customHeight="1" ht="101.25">
      <c r="A19" s="2394"/>
      <c r="D19" s="955" t="s">
        <v>91</v>
      </c>
      <c r="E19" s="281" t="s">
        <v>822</v>
      </c>
      <c r="F19" s="662" t="s">
        <v>546</v>
      </c>
      <c r="G19" s="665"/>
      <c r="H19" s="664"/>
      <c r="I19" s="957"/>
      <c r="J19" s="664"/>
      <c r="K19" s="291" t="s">
        <v>823</v>
      </c>
      <c r="L19" s="722"/>
      <c r="X19" s="507">
        <v>0</v>
      </c>
    </row>
    <row s="1637" customFormat="1" customHeight="1" ht="18.75">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c r="A21" s="2394"/>
      <c r="C21" s="958"/>
      <c r="D21" s="955" t="s">
        <v>757</v>
      </c>
      <c r="E21" s="578" t="s">
        <v>825</v>
      </c>
      <c r="F21" s="952" t="s">
        <v>826</v>
      </c>
      <c r="G21" s="682"/>
      <c r="H21" s="108"/>
      <c r="I21" s="682"/>
      <c r="J21" s="108"/>
      <c r="K21" s="950"/>
      <c r="L21" s="722"/>
      <c r="W21" s="677"/>
      <c r="X21" s="760">
        <v>0</v>
      </c>
    </row>
    <row s="1637" customFormat="1" customHeight="1" ht="33.75">
      <c r="A22" s="2394"/>
      <c r="C22" s="958"/>
      <c r="D22" s="955" t="s">
        <v>760</v>
      </c>
      <c r="E22" s="578" t="s">
        <v>827</v>
      </c>
      <c r="F22" s="952" t="s">
        <v>828</v>
      </c>
      <c r="G22" s="682"/>
      <c r="H22" s="108"/>
      <c r="I22" s="682"/>
      <c r="J22" s="108"/>
      <c r="K22" s="950"/>
      <c r="L22" s="722"/>
      <c r="W22" s="677"/>
      <c r="X22" s="760">
        <v>0</v>
      </c>
    </row>
    <row s="1637" customFormat="1" customHeight="1" ht="22.5">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c r="A24" s="2394"/>
      <c r="C24" s="958"/>
      <c r="D24" s="955" t="s">
        <v>830</v>
      </c>
      <c r="E24" s="578" t="s">
        <v>831</v>
      </c>
      <c r="F24" s="952" t="s">
        <v>832</v>
      </c>
      <c r="G24" s="682"/>
      <c r="H24" s="688"/>
      <c r="I24" s="682"/>
      <c r="J24" s="688"/>
      <c r="K24" s="950"/>
      <c r="L24" s="722"/>
      <c r="W24" s="677"/>
      <c r="X24" s="760">
        <v>0</v>
      </c>
    </row>
    <row s="1637" customFormat="1" customHeight="1" ht="22.5">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c r="A26" s="2394"/>
      <c r="C26" s="958"/>
      <c r="D26" s="955" t="s">
        <v>835</v>
      </c>
      <c r="E26" s="555" t="s">
        <v>836</v>
      </c>
      <c r="F26" s="952" t="s">
        <v>837</v>
      </c>
      <c r="G26" s="682"/>
      <c r="H26" s="688"/>
      <c r="I26" s="682"/>
      <c r="J26" s="688"/>
      <c r="K26" s="950"/>
      <c r="L26" s="722"/>
      <c r="W26" s="677"/>
      <c r="X26" s="760">
        <v>0</v>
      </c>
    </row>
    <row s="1637" customFormat="1" customHeight="1" ht="18.75">
      <c r="A27" s="2394"/>
      <c r="C27" s="958"/>
      <c r="D27" s="955" t="s">
        <v>838</v>
      </c>
      <c r="E27" s="555" t="s">
        <v>839</v>
      </c>
      <c r="F27" s="952" t="s">
        <v>840</v>
      </c>
      <c r="G27" s="682"/>
      <c r="H27" s="688"/>
      <c r="I27" s="682"/>
      <c r="J27" s="688"/>
      <c r="K27" s="950"/>
      <c r="L27" s="722"/>
      <c r="W27" s="677"/>
      <c r="X27" s="760">
        <v>0</v>
      </c>
    </row>
    <row s="1637" customFormat="1" customHeight="1" ht="18.75">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c r="A29" s="2394"/>
      <c r="C29" s="958"/>
      <c r="D29" s="955" t="s">
        <v>843</v>
      </c>
      <c r="E29" s="555" t="s">
        <v>836</v>
      </c>
      <c r="F29" s="952" t="s">
        <v>844</v>
      </c>
      <c r="G29" s="682"/>
      <c r="H29" s="688"/>
      <c r="I29" s="682"/>
      <c r="J29" s="688"/>
      <c r="K29" s="950"/>
      <c r="L29" s="722"/>
      <c r="W29" s="677"/>
      <c r="X29" s="760">
        <v>0</v>
      </c>
    </row>
    <row s="1637" customFormat="1" customHeight="1" ht="18.75">
      <c r="A30" s="2394"/>
      <c r="C30" s="958"/>
      <c r="D30" s="955" t="s">
        <v>845</v>
      </c>
      <c r="E30" s="555" t="s">
        <v>846</v>
      </c>
      <c r="F30" s="952" t="s">
        <v>847</v>
      </c>
      <c r="G30" s="682"/>
      <c r="H30" s="688"/>
      <c r="I30" s="682"/>
      <c r="J30" s="688"/>
      <c r="K30" s="950"/>
      <c r="L30" s="722"/>
      <c r="W30" s="677"/>
      <c r="X30" s="760">
        <v>0</v>
      </c>
    </row>
    <row customHeight="1" ht="126.75">
      <c r="A31" s="2394"/>
      <c r="D31" s="955" t="s">
        <v>112</v>
      </c>
      <c r="E31" s="281" t="s">
        <v>848</v>
      </c>
      <c r="F31" s="662" t="s">
        <v>558</v>
      </c>
      <c r="G31" s="559"/>
      <c r="H31" s="664"/>
      <c r="I31" s="559"/>
      <c r="J31" s="664"/>
      <c r="K31" s="291" t="s">
        <v>849</v>
      </c>
      <c r="L31" s="722"/>
      <c r="X31" s="507">
        <v>0</v>
      </c>
    </row>
    <row customHeight="1" ht="56.25">
      <c r="A32" s="2394"/>
      <c r="D32" s="955" t="s">
        <v>92</v>
      </c>
      <c r="E32" s="281" t="s">
        <v>850</v>
      </c>
      <c r="F32" s="541" t="s">
        <v>820</v>
      </c>
      <c r="G32" s="559"/>
      <c r="H32" s="664"/>
      <c r="I32" s="559"/>
      <c r="J32" s="664"/>
      <c r="K32" s="291" t="s">
        <v>851</v>
      </c>
      <c r="L32" s="722"/>
      <c r="X32" s="507">
        <v>0</v>
      </c>
    </row>
    <row customHeight="1" ht="11.25">
      <c r="A33" s="2394"/>
      <c r="E33" s="666"/>
      <c r="F33" s="183"/>
      <c r="G33" s="183"/>
      <c r="H33" s="183"/>
      <c r="I33" s="183"/>
      <c r="J33" s="183"/>
      <c r="K33" s="183"/>
      <c r="X33" s="507">
        <v>0</v>
      </c>
    </row>
    <row customHeight="1" ht="12.75">
      <c r="A34" s="2394"/>
      <c r="D34" s="67">
        <v>1</v>
      </c>
      <c r="E34" s="337" t="s">
        <v>852</v>
      </c>
      <c r="X34" s="507">
        <v>0</v>
      </c>
    </row>
    <row customHeight="1" ht="11.25">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111</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112</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558</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588</v>
      </c>
      <c r="D62" s="667" t="s">
        <v>113</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111</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112</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111</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112</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113</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1EF86-D19A-EC5F-0F7A-20468A33545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4" t="s">
        <v>66</v>
      </c>
      <c r="G13" s="2115"/>
      <c r="H13" s="2116">
        <v>1</v>
      </c>
      <c r="I13" s="2107" t="str">
        <f>IF(U13="","",INDEX(TERRITORY_MR_LIST,MATCH(U13,TERRITORY_LIST_ID,0)))</f>
        <v>Территория 1</v>
      </c>
      <c r="J13" s="2109" t="s">
        <v>19</v>
      </c>
      <c r="K13" s="604"/>
      <c r="L13" s="529" t="s">
        <v>110</v>
      </c>
      <c r="M13" s="605" t="s">
        <v>22</v>
      </c>
      <c r="N13" s="814"/>
      <c r="O13" s="1418" t="s">
        <v>118</v>
      </c>
      <c r="P13" s="1415" t="str">
        <f>$E$13</f>
        <v>Производство тепловой энергии. Некомбинированная выработка; Передача. Тепловая энергия; Сбыт. Тепловая энергия</v>
      </c>
      <c r="Q13" s="1415" t="str">
        <f>IF($F$13="нет","без дифференциации",$I$13)</f>
        <v>Территория 1</v>
      </c>
      <c r="R13" s="1415" t="str">
        <f>IF($J$13="нет","без дифференциации",M13)</f>
        <v>без дифференциации</v>
      </c>
      <c r="S13" s="1418"/>
      <c r="T13" s="1418"/>
      <c r="U13" s="1268" t="s">
        <v>98</v>
      </c>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EAC1D-6315-5DED-4131-800039962CF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2635" t="s">
        <v>22</v>
      </c>
      <c r="J9" s="2636" t="s">
        <v>22</v>
      </c>
      <c r="K9" s="291"/>
      <c r="V9" s="507">
        <v>0</v>
      </c>
    </row>
    <row customHeight="1" ht="15" hidden="1">
      <c r="A10" s="507"/>
      <c r="B10" s="2399"/>
      <c r="C10" s="2400"/>
      <c r="D10" s="691" t="str">
        <f>B9&amp;".2"</f>
        <v>.2</v>
      </c>
      <c r="E10" s="692" t="s">
        <v>943</v>
      </c>
      <c r="F10" s="693" t="s">
        <v>306</v>
      </c>
      <c r="G10" s="1734" t="s">
        <v>22</v>
      </c>
      <c r="H10" s="403" t="s">
        <v>22</v>
      </c>
      <c r="I10" s="2637" t="s">
        <v>22</v>
      </c>
      <c r="J10" s="2636" t="s">
        <v>22</v>
      </c>
      <c r="K10" s="291" t="s">
        <v>944</v>
      </c>
      <c r="V10" s="507">
        <v>0</v>
      </c>
    </row>
    <row customHeight="1" ht="15" hidden="1">
      <c r="A11" s="507"/>
      <c r="B11" s="2399"/>
      <c r="C11" s="2400"/>
      <c r="D11" s="691" t="str">
        <f>B9&amp;".3"</f>
        <v>.3</v>
      </c>
      <c r="E11" s="692" t="s">
        <v>945</v>
      </c>
      <c r="F11" s="693" t="s">
        <v>306</v>
      </c>
      <c r="G11" s="1734" t="s">
        <v>22</v>
      </c>
      <c r="H11" s="403" t="s">
        <v>22</v>
      </c>
      <c r="I11" s="2637" t="s">
        <v>22</v>
      </c>
      <c r="J11" s="2636"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2635" t="s">
        <v>22</v>
      </c>
      <c r="J13" s="2636" t="s">
        <v>22</v>
      </c>
      <c r="K13" s="291" t="s">
        <v>948</v>
      </c>
      <c r="V13" s="507">
        <v>0</v>
      </c>
    </row>
    <row customHeight="1" ht="15" hidden="1">
      <c r="B14" s="2399"/>
      <c r="C14" s="2400"/>
      <c r="D14" s="691" t="str">
        <f>B13&amp;".2"</f>
        <v>.2</v>
      </c>
      <c r="E14" s="692" t="s">
        <v>949</v>
      </c>
      <c r="F14" s="693" t="s">
        <v>306</v>
      </c>
      <c r="G14" s="1734" t="s">
        <v>22</v>
      </c>
      <c r="H14" s="403" t="s">
        <v>22</v>
      </c>
      <c r="I14" s="2637" t="s">
        <v>22</v>
      </c>
      <c r="J14" s="2636"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88</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958</v>
      </c>
      <c r="J36" s="693" t="s">
        <v>306</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306</v>
      </c>
      <c r="G38" s="816" t="s">
        <v>957</v>
      </c>
      <c r="H38" s="817" t="s">
        <v>306</v>
      </c>
      <c r="I38" s="526" t="s">
        <v>958</v>
      </c>
      <c r="J38" s="523" t="s">
        <v>306</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44B09-C95F-0816-7F86-E8897C8DEA9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2CF9C-9DA7-7DEA-BABF-508882CCC5B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6C061-B674-F3CF-A383-CA90711ADD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709</v>
      </c>
      <c r="G29" s="1239" t="s">
        <v>1048</v>
      </c>
      <c r="H29" s="1238">
        <f>SUM(I29:J29)</f>
        <v>0</v>
      </c>
      <c r="I29" s="1237"/>
      <c r="J29" s="1227"/>
      <c r="K29" s="1236"/>
      <c r="W29" s="1157">
        <v>11</v>
      </c>
    </row>
    <row customHeight="1" ht="11.549999999999999">
      <c r="F30" s="1232" t="s">
        <v>307</v>
      </c>
      <c r="G30" s="1239" t="s">
        <v>1049</v>
      </c>
      <c r="H30" s="1238">
        <f>SUM(I30:J30)</f>
        <v>0</v>
      </c>
      <c r="I30" s="1237"/>
      <c r="J30" s="1227"/>
      <c r="K30" s="1236"/>
      <c r="W30" s="1157">
        <v>11</v>
      </c>
    </row>
    <row customHeight="1" ht="11.549999999999999">
      <c r="F31" s="1232" t="s">
        <v>310</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324</v>
      </c>
      <c r="G33" s="1239" t="s">
        <v>1052</v>
      </c>
      <c r="H33" s="1238">
        <f>SUM(I33:J33)</f>
        <v>0</v>
      </c>
      <c r="I33" s="1237"/>
      <c r="J33" s="1227"/>
      <c r="K33" s="1236"/>
      <c r="W33" s="1157">
        <v>46</v>
      </c>
    </row>
    <row customHeight="1" ht="11.549999999999999">
      <c r="F34" s="1232" t="s">
        <v>332</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110</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111</v>
      </c>
      <c r="G48" s="692" t="s">
        <v>1070</v>
      </c>
      <c r="H48" s="1238">
        <f>SUM(I48:J48)</f>
        <v>0</v>
      </c>
      <c r="I48" s="1238">
        <f>SUM(I49,I54,I57)</f>
        <v>0</v>
      </c>
      <c r="J48" s="1227"/>
      <c r="K48" s="1236"/>
      <c r="W48" s="1157">
        <v>23</v>
      </c>
    </row>
    <row customHeight="1" ht="11.549999999999999">
      <c r="F49" s="1232" t="s">
        <v>709</v>
      </c>
      <c r="G49" s="1239" t="s">
        <v>1022</v>
      </c>
      <c r="H49" s="1238">
        <f>SUM(I49:J49)</f>
        <v>0</v>
      </c>
      <c r="I49" s="1238">
        <f>SUM(I50:I53)</f>
        <v>0</v>
      </c>
      <c r="J49" s="1227"/>
      <c r="K49" s="1236"/>
      <c r="W49" s="1157">
        <v>11</v>
      </c>
    </row>
    <row customHeight="1" ht="24">
      <c r="F50" s="1232" t="s">
        <v>712</v>
      </c>
      <c r="G50" s="1240" t="s">
        <v>1060</v>
      </c>
      <c r="H50" s="1238">
        <f>SUM(I50:J50)</f>
        <v>0</v>
      </c>
      <c r="I50" s="1237"/>
      <c r="J50" s="1227"/>
      <c r="K50" s="1236"/>
      <c r="W50" s="1157">
        <v>23</v>
      </c>
    </row>
    <row customHeight="1" ht="11.549999999999999">
      <c r="F51" s="1232" t="s">
        <v>715</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307</v>
      </c>
      <c r="G54" s="1239" t="s">
        <v>1051</v>
      </c>
      <c r="H54" s="1238">
        <f>SUM(I54:J54)</f>
        <v>0</v>
      </c>
      <c r="I54" s="1238">
        <f>SUM(I55:I56)</f>
        <v>0</v>
      </c>
      <c r="J54" s="1227"/>
      <c r="K54" s="1236"/>
      <c r="W54" s="1157">
        <v>11</v>
      </c>
    </row>
    <row customHeight="1" ht="48.29999999999999">
      <c r="F55" s="1232" t="s">
        <v>719</v>
      </c>
      <c r="G55" s="1240" t="s">
        <v>1052</v>
      </c>
      <c r="H55" s="1238">
        <f>SUM(I55:J55)</f>
        <v>0</v>
      </c>
      <c r="I55" s="1237"/>
      <c r="J55" s="1227"/>
      <c r="K55" s="1236"/>
      <c r="W55" s="1157">
        <v>46</v>
      </c>
    </row>
    <row customHeight="1" ht="11.549999999999999">
      <c r="F56" s="1232" t="s">
        <v>721</v>
      </c>
      <c r="G56" s="1240" t="s">
        <v>1053</v>
      </c>
      <c r="H56" s="1238">
        <f>SUM(I56:J56)</f>
        <v>0</v>
      </c>
      <c r="I56" s="1237"/>
      <c r="J56" s="1227"/>
      <c r="K56" s="1236"/>
      <c r="W56" s="1157">
        <v>11</v>
      </c>
    </row>
    <row customHeight="1" ht="11.549999999999999">
      <c r="F57" s="1232" t="s">
        <v>310</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6F266-356A-4078-E4AA-4336B435121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1110</v>
      </c>
      <c r="CC16" s="2435"/>
      <c r="CD16" s="2388" t="s">
        <v>558</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40917-7C88-605D-2A46-D0BB0C7105C3}"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88</v>
      </c>
      <c r="E13" s="762" t="s">
        <v>302</v>
      </c>
      <c r="F13" s="762" t="s">
        <v>566</v>
      </c>
      <c r="G13" s="810" t="s">
        <v>303</v>
      </c>
      <c r="H13" s="756" t="s">
        <v>303</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1116</v>
      </c>
      <c r="G15" s="687"/>
      <c r="H15" s="687">
        <v>12</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1116</v>
      </c>
      <c r="G16" s="687"/>
      <c r="H16" s="687">
        <v>10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1116</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6.506</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1117</v>
      </c>
      <c r="E20" s="690"/>
      <c r="F20" s="511"/>
      <c r="G20" s="511"/>
      <c r="H20" s="511"/>
      <c r="I20" s="1765"/>
      <c r="S20" s="507">
        <v>0</v>
      </c>
    </row>
    <row customHeight="1" ht="29.25">
      <c r="C21" s="453"/>
      <c r="D21" s="541" t="s">
        <v>313</v>
      </c>
      <c r="E21" s="672" t="s">
        <v>1118</v>
      </c>
      <c r="F21" s="1763" t="str">
        <f>IF(TEMPLATE_SPHERE="HEAT","Гкал/час","тыс. куб. м/сутки")</f>
        <v>Гкал/час</v>
      </c>
      <c r="G21" s="682"/>
      <c r="H21" s="682">
        <f>6.51-0.004</f>
        <v>6.506</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E6E8-330E-38D1-18F6-861EAC60B1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88</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306</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1027</v>
      </c>
      <c r="E19" s="885" t="s">
        <v>1122</v>
      </c>
      <c r="F19" s="387"/>
      <c r="G19" s="339" t="s">
        <v>1123</v>
      </c>
      <c r="I19" s="502"/>
      <c r="J19" s="502"/>
      <c r="Q19" s="760">
        <v>0</v>
      </c>
    </row>
    <row s="1637" customFormat="1" customHeight="1" ht="14.699999999999998">
      <c r="A20" s="345"/>
      <c r="B20" s="148"/>
      <c r="C20" s="309"/>
      <c r="D20" s="887">
        <v>2</v>
      </c>
      <c r="E20" s="332" t="s">
        <v>1124</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111</v>
      </c>
      <c r="E23" s="199" t="s">
        <v>1125</v>
      </c>
      <c r="F23" s="1672" t="s">
        <v>306</v>
      </c>
      <c r="G23" s="347"/>
      <c r="I23" s="1626"/>
      <c r="J23" s="1626"/>
      <c r="Q23" s="1633">
        <v>0</v>
      </c>
    </row>
    <row s="1637" customFormat="1" customHeight="1" ht="14.25" hidden="1">
      <c r="A24" s="345"/>
      <c r="B24" s="1162"/>
      <c r="C24" s="378"/>
      <c r="D24" s="1675" t="s">
        <v>709</v>
      </c>
      <c r="E24" s="1674" t="s">
        <v>1126</v>
      </c>
      <c r="F24" s="1672" t="s">
        <v>306</v>
      </c>
      <c r="G24" s="339"/>
      <c r="I24" s="1626"/>
      <c r="J24" s="1626"/>
      <c r="Q24" s="1633">
        <v>0</v>
      </c>
    </row>
    <row s="1637" customFormat="1" customHeight="1" ht="14.25" hidden="1">
      <c r="A25" s="345"/>
      <c r="B25" s="1162"/>
      <c r="C25" s="378"/>
      <c r="D25" s="1675" t="s">
        <v>712</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DCC8D-5F2C-CABD-5D54-F32C3E3E7CF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1129</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1130</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1131</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1132</v>
      </c>
      <c r="F10" s="1672"/>
      <c r="G10" s="1676"/>
      <c r="H10" s="1672" t="s">
        <v>306</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88</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1023</v>
      </c>
      <c r="E22" s="196" t="s">
        <v>1135</v>
      </c>
      <c r="F22" s="200"/>
      <c r="G22" s="1739"/>
      <c r="H22" s="200" t="s">
        <v>306</v>
      </c>
      <c r="I22" s="153" t="s">
        <v>1136</v>
      </c>
      <c r="M22" s="85">
        <v>20</v>
      </c>
    </row>
    <row customHeight="1" ht="60">
      <c r="A23" s="1685"/>
      <c r="C23" s="98"/>
      <c r="D23" s="149" t="s">
        <v>1025</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324</v>
      </c>
      <c r="E26" s="201"/>
      <c r="F26" s="200"/>
      <c r="G26" s="200" t="s">
        <v>306</v>
      </c>
      <c r="H26" s="215"/>
      <c r="I26" s="2171" t="s">
        <v>1139</v>
      </c>
      <c r="M26" s="85">
        <v>14</v>
      </c>
    </row>
    <row customHeight="1" ht="15.75">
      <c r="A27" s="1685" t="s">
        <v>110</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754</v>
      </c>
      <c r="E29" s="207" t="s">
        <v>1129</v>
      </c>
      <c r="F29" s="200"/>
      <c r="G29" s="259"/>
      <c r="H29" s="200" t="s">
        <v>306</v>
      </c>
      <c r="I29" s="2171" t="s">
        <v>1140</v>
      </c>
      <c r="M29" s="85">
        <v>20</v>
      </c>
    </row>
    <row customHeight="1" ht="15.75">
      <c r="A30" s="1685" t="s">
        <v>111</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1141</v>
      </c>
      <c r="E33" s="208" t="s">
        <v>1130</v>
      </c>
      <c r="F33" s="200"/>
      <c r="G33" s="259"/>
      <c r="H33" s="200" t="s">
        <v>306</v>
      </c>
      <c r="I33" s="2171" t="s">
        <v>1142</v>
      </c>
      <c r="M33" s="85">
        <v>14</v>
      </c>
    </row>
    <row customHeight="1" ht="15.75">
      <c r="A34" s="1685" t="s">
        <v>90</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1143</v>
      </c>
      <c r="E36" s="208" t="s">
        <v>1131</v>
      </c>
      <c r="F36" s="200"/>
      <c r="G36" s="259"/>
      <c r="H36" s="200" t="s">
        <v>306</v>
      </c>
      <c r="I36" s="2145" t="s">
        <v>1144</v>
      </c>
      <c r="M36" s="85">
        <v>14</v>
      </c>
    </row>
    <row customHeight="1" ht="15.75">
      <c r="A37" s="1685" t="s">
        <v>91</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884</v>
      </c>
      <c r="E39" s="208" t="s">
        <v>1132</v>
      </c>
      <c r="F39" s="200"/>
      <c r="G39" s="209"/>
      <c r="H39" s="200" t="s">
        <v>306</v>
      </c>
      <c r="I39" s="2171" t="s">
        <v>1145</v>
      </c>
      <c r="L39" s="157" t="s">
        <v>1133</v>
      </c>
      <c r="M39" s="85">
        <v>14</v>
      </c>
    </row>
    <row customHeight="1" ht="15.75">
      <c r="A40" s="1685" t="s">
        <v>112</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C5FF4-523D-8CAF-ADAC-D85F74269CE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88</v>
      </c>
      <c r="F20" s="2226" t="s">
        <v>124</v>
      </c>
      <c r="G20" s="2226" t="s">
        <v>125</v>
      </c>
      <c r="H20" s="2388" t="s">
        <v>1149</v>
      </c>
      <c r="I20" s="2389"/>
      <c r="J20" s="2435"/>
      <c r="K20" s="2226" t="s">
        <v>303</v>
      </c>
      <c r="L20" s="2226" t="s">
        <v>390</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1153</v>
      </c>
      <c r="N85" s="336"/>
      <c r="AH85" s="376">
        <v>34</v>
      </c>
    </row>
    <row customHeight="1" ht="19.95">
      <c r="A86" s="1782"/>
      <c r="B86" s="1782"/>
      <c r="D86" s="378"/>
      <c r="E86" s="149" t="s">
        <v>90</v>
      </c>
      <c r="F86" s="2462" t="s">
        <v>1154</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1EA2A-5029-C1B7-12C8-A23BFEAE73E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88</v>
      </c>
      <c r="E9" s="110" t="s">
        <v>302</v>
      </c>
      <c r="F9" s="110" t="s">
        <v>303</v>
      </c>
      <c r="G9" s="110" t="s">
        <v>390</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1156</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ABB7D-409D-B2DF-2C49-B32134B53BB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124</v>
      </c>
      <c r="F9" s="2105"/>
      <c r="G9" s="2129" t="s">
        <v>106</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89</v>
      </c>
      <c r="F10" s="1286" t="s">
        <v>130</v>
      </c>
      <c r="G10" s="2129"/>
      <c r="H10" s="2129"/>
      <c r="I10" s="2129"/>
      <c r="J10" s="2129"/>
      <c r="K10" s="112" t="s">
        <v>109</v>
      </c>
      <c r="L10" s="2129" t="s">
        <v>88</v>
      </c>
      <c r="M10" s="2129"/>
      <c r="N10" s="112" t="s">
        <v>131</v>
      </c>
      <c r="O10" s="112" t="s">
        <v>109</v>
      </c>
      <c r="P10" s="2129" t="s">
        <v>88</v>
      </c>
      <c r="Q10" s="2129"/>
      <c r="R10" s="112" t="s">
        <v>131</v>
      </c>
      <c r="S10" s="285" t="s">
        <v>109</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06659-1D88-25D1-054C-5EE56E98AF7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88</v>
      </c>
      <c r="E13" s="809" t="s">
        <v>302</v>
      </c>
      <c r="F13" s="809" t="s">
        <v>566</v>
      </c>
      <c r="G13" s="810" t="s">
        <v>303</v>
      </c>
      <c r="H13" s="809" t="s">
        <v>390</v>
      </c>
      <c r="I13" s="810" t="s">
        <v>303</v>
      </c>
      <c r="J13" s="809" t="s">
        <v>390</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1158</v>
      </c>
      <c r="F17" s="523" t="s">
        <v>306</v>
      </c>
      <c r="G17" s="680"/>
      <c r="H17" s="680"/>
      <c r="I17" s="680"/>
      <c r="J17" s="680"/>
      <c r="K17" s="291" t="s">
        <v>1159</v>
      </c>
      <c r="V17" s="507">
        <v>0</v>
      </c>
    </row>
    <row customHeight="1" ht="48.29999999999999">
      <c r="A18" s="507"/>
      <c r="C18" s="528"/>
      <c r="D18" s="523">
        <v>3</v>
      </c>
      <c r="E18" s="281" t="s">
        <v>815</v>
      </c>
      <c r="F18" s="523" t="s">
        <v>306</v>
      </c>
      <c r="G18" s="811" t="s">
        <v>306</v>
      </c>
      <c r="H18" s="812" t="s">
        <v>306</v>
      </c>
      <c r="I18" s="523" t="s">
        <v>306</v>
      </c>
      <c r="J18" s="580" t="s">
        <v>306</v>
      </c>
      <c r="K18" s="291" t="s">
        <v>1160</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1161</v>
      </c>
      <c r="F22" s="523" t="s">
        <v>558</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EFA64D-CE56-D39E-E207-1A6C2FB348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808</v>
      </c>
      <c r="BI1" s="1072"/>
      <c r="BJ1" s="1073" t="s">
        <v>1206</v>
      </c>
      <c r="BK1" s="1072"/>
      <c r="BL1" s="1074" t="s">
        <v>907</v>
      </c>
      <c r="BM1" s="1072"/>
      <c r="BN1" s="1075" t="s">
        <v>1207</v>
      </c>
      <c r="BS1" s="1429"/>
    </row>
    <row customHeight="1" ht="11.25">
      <c r="A2" s="1076" t="s">
        <v>1208</v>
      </c>
      <c r="B2" s="1077">
        <v>2000</v>
      </c>
      <c r="C2" s="1077">
        <v>2022</v>
      </c>
      <c r="D2" s="1077" t="s">
        <v>66</v>
      </c>
      <c r="E2" s="1078" t="s">
        <v>1209</v>
      </c>
      <c r="F2" s="1078" t="s">
        <v>1210</v>
      </c>
      <c r="G2" s="1078" t="s">
        <v>1211</v>
      </c>
      <c r="H2" s="1079" t="s">
        <v>55</v>
      </c>
      <c r="I2" s="1078" t="s">
        <v>110</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53</v>
      </c>
      <c r="BB2" s="1122" t="s">
        <v>1231</v>
      </c>
      <c r="BC2" s="1122" t="s">
        <v>1232</v>
      </c>
      <c r="BE2" s="1122">
        <v>2000</v>
      </c>
      <c r="BF2" s="1122" t="s">
        <v>1233</v>
      </c>
    </row>
    <row customHeight="1" ht="11.25">
      <c r="A3" s="1076" t="s">
        <v>1234</v>
      </c>
      <c r="B3" s="1077">
        <v>2001</v>
      </c>
      <c r="C3" s="1077">
        <v>2023</v>
      </c>
      <c r="D3" s="1077" t="s">
        <v>19</v>
      </c>
      <c r="E3" s="1078" t="s">
        <v>1235</v>
      </c>
      <c r="F3" s="1078" t="s">
        <v>1236</v>
      </c>
      <c r="G3" s="1078" t="s">
        <v>1237</v>
      </c>
      <c r="H3" s="1079" t="s">
        <v>1238</v>
      </c>
      <c r="I3" s="1078" t="s">
        <v>111</v>
      </c>
      <c r="J3" s="1078" t="s">
        <v>556</v>
      </c>
      <c r="K3" s="1080" t="s">
        <v>1239</v>
      </c>
      <c r="L3" s="1081">
        <f>_xlfn.IFERROR(MATCH(K3,OFFER_METHOD,0),0)</f>
        <v>0</v>
      </c>
      <c r="M3" s="1080">
        <v>2</v>
      </c>
      <c r="N3" s="1164" t="s">
        <v>1240</v>
      </c>
      <c r="O3" s="1079" t="s">
        <v>1241</v>
      </c>
      <c r="P3" s="1082" t="s">
        <v>1242</v>
      </c>
      <c r="Q3" s="1083" t="s">
        <v>1243</v>
      </c>
      <c r="R3" s="145" t="s">
        <v>1244</v>
      </c>
      <c r="S3" s="145" t="s">
        <v>1245</v>
      </c>
      <c r="T3" s="1084" t="s">
        <v>1246</v>
      </c>
      <c r="U3" s="1081" t="s">
        <v>1247</v>
      </c>
      <c r="V3" s="1085">
        <v>2</v>
      </c>
      <c r="W3" s="1086"/>
      <c r="X3" s="1086" t="s">
        <v>1248</v>
      </c>
      <c r="Y3" s="1077" t="s">
        <v>1222</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1259</v>
      </c>
      <c r="BB3" s="1122" t="s">
        <v>1260</v>
      </c>
      <c r="BC3" s="1122" t="s">
        <v>1232</v>
      </c>
      <c r="BE3" s="1122">
        <v>2001</v>
      </c>
      <c r="BF3" s="1122" t="s">
        <v>1261</v>
      </c>
      <c r="BH3" s="1069" t="s">
        <v>1262</v>
      </c>
      <c r="BJ3" s="1069" t="s">
        <v>1263</v>
      </c>
      <c r="BL3" s="1069" t="s">
        <v>1264</v>
      </c>
      <c r="BN3" s="1069" t="s">
        <v>1265</v>
      </c>
      <c r="BR3" s="1069" t="s">
        <v>1266</v>
      </c>
      <c r="BS3" s="1430"/>
      <c r="BT3" s="1072"/>
      <c r="BU3" s="1069" t="s">
        <v>1267</v>
      </c>
      <c r="BV3" s="1072"/>
      <c r="BW3" s="1692"/>
      <c r="BX3" s="1694" t="s">
        <v>1268</v>
      </c>
      <c r="CA3" s="1069" t="s">
        <v>1269</v>
      </c>
    </row>
    <row customHeight="1" ht="11.25">
      <c r="A4" s="1076" t="s">
        <v>1270</v>
      </c>
      <c r="B4" s="1077">
        <v>2002</v>
      </c>
      <c r="C4" s="1077">
        <v>2024</v>
      </c>
      <c r="E4" s="1078" t="s">
        <v>1271</v>
      </c>
      <c r="F4" s="1078" t="s">
        <v>1272</v>
      </c>
      <c r="H4" s="1079" t="s">
        <v>1273</v>
      </c>
      <c r="I4" s="1078" t="s">
        <v>90</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1222</v>
      </c>
      <c r="Z4" s="1093"/>
      <c r="AC4" s="1077" t="s">
        <v>1284</v>
      </c>
      <c r="AD4" s="1088" t="s">
        <v>1284</v>
      </c>
      <c r="AF4" s="1079" t="s">
        <v>1282</v>
      </c>
      <c r="AH4" s="1079" t="s">
        <v>1285</v>
      </c>
      <c r="AK4" s="1078" t="s">
        <v>1286</v>
      </c>
      <c r="AM4" s="1078" t="s">
        <v>1287</v>
      </c>
      <c r="AP4" s="1089" t="s">
        <v>1248</v>
      </c>
      <c r="AQ4" s="1090" t="s">
        <v>1248</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35</v>
      </c>
      <c r="H5" s="1079" t="s">
        <v>1306</v>
      </c>
      <c r="I5" s="1078" t="s">
        <v>91</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168</v>
      </c>
      <c r="Y5" s="1077" t="s">
        <v>1314</v>
      </c>
      <c r="Z5" s="1093">
        <v>1</v>
      </c>
      <c r="AF5" s="1079" t="s">
        <v>1315</v>
      </c>
      <c r="AH5" s="1078" t="s">
        <v>1316</v>
      </c>
      <c r="AK5" s="1078" t="s">
        <v>1317</v>
      </c>
      <c r="AM5" s="1078" t="s">
        <v>1318</v>
      </c>
      <c r="AP5" s="1089" t="s">
        <v>168</v>
      </c>
      <c r="AQ5" s="1090" t="s">
        <v>168</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1221</v>
      </c>
      <c r="BS5" s="1431"/>
      <c r="BT5" s="1283">
        <v>64236871</v>
      </c>
      <c r="BU5" s="1070" t="s">
        <v>229</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112</v>
      </c>
      <c r="J6" s="1069" t="s">
        <v>1332</v>
      </c>
      <c r="L6" s="1081">
        <f>SUM(kind_of_control_method_filter)</f>
        <v>0</v>
      </c>
      <c r="N6" s="1094" t="s">
        <v>1333</v>
      </c>
      <c r="O6" s="1078" t="s">
        <v>1334</v>
      </c>
      <c r="R6" s="145" t="s">
        <v>1216</v>
      </c>
      <c r="T6" s="1079" t="s">
        <v>1335</v>
      </c>
      <c r="U6" s="1081" t="s">
        <v>1315</v>
      </c>
      <c r="V6" s="1085">
        <v>5</v>
      </c>
      <c r="W6" s="1086"/>
      <c r="X6" s="1077" t="s">
        <v>174</v>
      </c>
      <c r="Y6" s="1077" t="s">
        <v>1336</v>
      </c>
      <c r="Z6" s="1093"/>
      <c r="AA6" s="1096"/>
      <c r="AH6" s="1078" t="s">
        <v>1337</v>
      </c>
      <c r="AK6" s="1078" t="s">
        <v>1338</v>
      </c>
      <c r="AM6" s="1078" t="s">
        <v>1339</v>
      </c>
      <c r="AP6" s="1089" t="s">
        <v>174</v>
      </c>
      <c r="AQ6" s="1090" t="s">
        <v>174</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1255</v>
      </c>
      <c r="BS6" s="1432"/>
      <c r="BT6" s="1283">
        <v>64236872</v>
      </c>
      <c r="BU6" s="1070" t="s">
        <v>234</v>
      </c>
      <c r="BV6" s="1072"/>
      <c r="BW6" s="1697">
        <v>4213768</v>
      </c>
      <c r="BX6" s="1695" t="s">
        <v>254</v>
      </c>
      <c r="BZ6" s="1283">
        <v>64237510</v>
      </c>
      <c r="CA6" s="1070" t="s">
        <v>1347</v>
      </c>
    </row>
    <row customHeight="1" ht="11.25">
      <c r="A7" s="1076" t="s">
        <v>1348</v>
      </c>
      <c r="B7" s="1077">
        <v>2005</v>
      </c>
      <c r="E7" s="1078" t="s">
        <v>1349</v>
      </c>
      <c r="F7" s="1095"/>
      <c r="H7" s="1079" t="s">
        <v>1350</v>
      </c>
      <c r="I7" s="1078" t="s">
        <v>92</v>
      </c>
      <c r="J7" s="1078" t="s">
        <v>1351</v>
      </c>
      <c r="N7" s="1098" t="s">
        <v>1352</v>
      </c>
      <c r="O7" s="1078" t="s">
        <v>1353</v>
      </c>
      <c r="U7" s="1081" t="s">
        <v>19</v>
      </c>
      <c r="V7" s="372" t="s">
        <v>92</v>
      </c>
      <c r="W7" s="1086"/>
      <c r="X7" s="1077" t="s">
        <v>180</v>
      </c>
      <c r="Y7" s="1077" t="s">
        <v>1314</v>
      </c>
      <c r="Z7" s="1093"/>
      <c r="AA7" s="1096"/>
      <c r="AH7" s="1078" t="s">
        <v>1354</v>
      </c>
      <c r="AK7" s="1078" t="s">
        <v>1355</v>
      </c>
      <c r="AM7" s="1078" t="s">
        <v>1356</v>
      </c>
      <c r="AP7" s="1089" t="s">
        <v>180</v>
      </c>
      <c r="AQ7" s="1090" t="s">
        <v>180</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1248</v>
      </c>
      <c r="BS7" s="1431"/>
      <c r="BT7" s="1283">
        <v>64236873</v>
      </c>
      <c r="BU7" s="1070" t="s">
        <v>239</v>
      </c>
      <c r="BV7" s="1072"/>
      <c r="BW7" s="1697">
        <v>4213769</v>
      </c>
      <c r="BX7" s="1695" t="s">
        <v>1364</v>
      </c>
      <c r="BZ7" s="1283">
        <v>64237511</v>
      </c>
      <c r="CA7" s="1070" t="s">
        <v>269</v>
      </c>
    </row>
    <row customHeight="1" ht="11.25">
      <c r="A8" s="1076" t="s">
        <v>1365</v>
      </c>
      <c r="B8" s="1077">
        <v>2006</v>
      </c>
      <c r="E8" s="1078" t="s">
        <v>1366</v>
      </c>
      <c r="F8" s="1095"/>
      <c r="H8" s="1079" t="s">
        <v>1367</v>
      </c>
      <c r="I8" s="1078" t="s">
        <v>93</v>
      </c>
      <c r="J8" s="1078" t="s">
        <v>1368</v>
      </c>
      <c r="N8" s="1165" t="s">
        <v>1369</v>
      </c>
      <c r="O8" s="1078" t="s">
        <v>1370</v>
      </c>
      <c r="V8" s="372" t="s">
        <v>93</v>
      </c>
      <c r="W8" s="1086"/>
      <c r="X8" s="1077" t="s">
        <v>186</v>
      </c>
      <c r="Y8" s="1077" t="s">
        <v>1314</v>
      </c>
      <c r="Z8" s="1093"/>
      <c r="AA8" s="1096"/>
      <c r="AK8" s="1078" t="s">
        <v>1371</v>
      </c>
      <c r="AP8" s="1089" t="s">
        <v>186</v>
      </c>
      <c r="AQ8" s="1090" t="s">
        <v>186</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168</v>
      </c>
      <c r="BS8" s="1431"/>
      <c r="BT8" s="1283">
        <v>64236874</v>
      </c>
      <c r="BU8" s="1297" t="s">
        <v>1380</v>
      </c>
      <c r="BV8" s="1072"/>
      <c r="BW8" s="1697">
        <v>4213770</v>
      </c>
      <c r="BX8" s="1698" t="s">
        <v>1381</v>
      </c>
      <c r="BZ8" s="1283">
        <v>64237512</v>
      </c>
      <c r="CA8" s="1070" t="s">
        <v>264</v>
      </c>
    </row>
    <row customHeight="1" ht="11.25">
      <c r="A9" s="1076" t="s">
        <v>1382</v>
      </c>
      <c r="B9" s="1077">
        <v>2007</v>
      </c>
      <c r="E9" s="1078" t="s">
        <v>1383</v>
      </c>
      <c r="F9" s="1095"/>
      <c r="G9" s="1069" t="s">
        <v>1384</v>
      </c>
      <c r="H9" s="1069" t="s">
        <v>1385</v>
      </c>
      <c r="I9" s="1078" t="s">
        <v>113</v>
      </c>
      <c r="O9" s="1078" t="s">
        <v>1386</v>
      </c>
      <c r="V9" s="372" t="s">
        <v>113</v>
      </c>
      <c r="W9" s="1086"/>
      <c r="X9" s="1077" t="s">
        <v>192</v>
      </c>
      <c r="Y9" s="1077" t="s">
        <v>1222</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174</v>
      </c>
      <c r="BS9" s="1431"/>
      <c r="BT9" s="1283">
        <v>64236875</v>
      </c>
      <c r="BU9" s="1070" t="s">
        <v>244</v>
      </c>
      <c r="BV9" s="1072"/>
      <c r="BW9" s="1692"/>
      <c r="BX9" s="1692"/>
    </row>
    <row customHeight="1" ht="11.25">
      <c r="A10" s="1076" t="s">
        <v>1396</v>
      </c>
      <c r="B10" s="1077">
        <v>2008</v>
      </c>
      <c r="E10" s="1078" t="s">
        <v>1397</v>
      </c>
      <c r="F10" s="1095"/>
      <c r="G10" s="1078" t="s">
        <v>1398</v>
      </c>
      <c r="H10" s="1078" t="s">
        <v>1399</v>
      </c>
      <c r="I10" s="1078" t="s">
        <v>150</v>
      </c>
      <c r="J10" s="1069" t="s">
        <v>1400</v>
      </c>
      <c r="K10" s="1069" t="s">
        <v>1401</v>
      </c>
      <c r="O10" s="1078" t="s">
        <v>1402</v>
      </c>
      <c r="V10" s="373" t="s">
        <v>150</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180</v>
      </c>
      <c r="BS10" s="1431"/>
      <c r="BT10" s="1283">
        <v>64236876</v>
      </c>
      <c r="BU10" s="1070" t="s">
        <v>224</v>
      </c>
      <c r="BV10" s="1072"/>
      <c r="BW10" s="1692"/>
      <c r="BX10" s="1692"/>
    </row>
    <row customHeight="1" ht="11.25">
      <c r="A11" s="1076" t="s">
        <v>1412</v>
      </c>
      <c r="B11" s="1077">
        <v>2009</v>
      </c>
      <c r="E11" s="1078" t="s">
        <v>1413</v>
      </c>
      <c r="F11" s="1095"/>
      <c r="G11" s="1078" t="s">
        <v>1414</v>
      </c>
      <c r="H11" s="1078" t="s">
        <v>1415</v>
      </c>
      <c r="I11" s="1078" t="s">
        <v>151</v>
      </c>
      <c r="J11" s="1079" t="s">
        <v>1416</v>
      </c>
      <c r="K11" s="1101" t="s">
        <v>1417</v>
      </c>
      <c r="O11" s="1079" t="s">
        <v>1418</v>
      </c>
      <c r="V11" s="372" t="s">
        <v>151</v>
      </c>
      <c r="W11" s="277"/>
      <c r="X11" s="1086" t="s">
        <v>1388</v>
      </c>
      <c r="Y11" s="1077" t="s">
        <v>1419</v>
      </c>
      <c r="Z11" s="1093"/>
      <c r="AP11" s="1089" t="s">
        <v>192</v>
      </c>
      <c r="AQ11" s="1091" t="s">
        <v>192</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186</v>
      </c>
      <c r="BS11" s="1431"/>
      <c r="BW11" s="1692"/>
      <c r="BX11" s="1692"/>
    </row>
    <row customHeight="1" ht="11.25">
      <c r="A12" s="1076" t="s">
        <v>1426</v>
      </c>
      <c r="B12" s="1077">
        <v>2010</v>
      </c>
      <c r="E12" s="1078" t="s">
        <v>1427</v>
      </c>
      <c r="F12" s="1095"/>
      <c r="G12" s="1078" t="s">
        <v>1415</v>
      </c>
      <c r="I12" s="1078" t="s">
        <v>152</v>
      </c>
      <c r="J12" s="1079" t="s">
        <v>1428</v>
      </c>
      <c r="K12" s="1101" t="s">
        <v>1429</v>
      </c>
      <c r="O12" s="1079" t="s">
        <v>1216</v>
      </c>
      <c r="V12" s="372" t="s">
        <v>152</v>
      </c>
      <c r="W12" s="1091"/>
      <c r="X12" s="1086" t="s">
        <v>1430</v>
      </c>
      <c r="Y12" s="1077" t="s">
        <v>1222</v>
      </c>
      <c r="AP12" s="1089"/>
      <c r="AW12" s="1122" t="s">
        <v>151</v>
      </c>
      <c r="AX12" s="1122" t="s">
        <v>151</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153</v>
      </c>
      <c r="K13" s="1101" t="s">
        <v>1387</v>
      </c>
      <c r="V13" s="372" t="s">
        <v>153</v>
      </c>
      <c r="W13" s="1091"/>
      <c r="X13" s="1091"/>
      <c r="Y13" s="1091"/>
      <c r="AW13" s="1122" t="s">
        <v>152</v>
      </c>
      <c r="AX13" s="1122" t="s">
        <v>152</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154</v>
      </c>
      <c r="J14" s="1069" t="s">
        <v>1445</v>
      </c>
      <c r="N14" s="1069" t="s">
        <v>1446</v>
      </c>
      <c r="V14" s="1085">
        <v>13</v>
      </c>
      <c r="W14" s="1086"/>
      <c r="X14" s="1086" t="s">
        <v>1255</v>
      </c>
      <c r="Y14" s="1077" t="s">
        <v>1222</v>
      </c>
      <c r="AW14" s="1122" t="s">
        <v>153</v>
      </c>
      <c r="AX14" s="1122" t="s">
        <v>153</v>
      </c>
      <c r="AZ14" s="1069" t="s">
        <v>1447</v>
      </c>
      <c r="BB14" s="1122" t="s">
        <v>1448</v>
      </c>
      <c r="BC14" s="1122" t="s">
        <v>1440</v>
      </c>
      <c r="BE14" s="1122">
        <v>2012</v>
      </c>
      <c r="BH14" s="1070" t="s">
        <v>1363</v>
      </c>
      <c r="BJ14" s="1219" t="s">
        <v>1449</v>
      </c>
      <c r="BL14" s="1219" t="s">
        <v>1449</v>
      </c>
      <c r="BN14" s="1070" t="s">
        <v>1450</v>
      </c>
      <c r="BQ14" s="1283">
        <v>4213782</v>
      </c>
      <c r="BR14" s="1070" t="s">
        <v>192</v>
      </c>
      <c r="BS14" s="1431"/>
      <c r="BT14" s="1072"/>
      <c r="BU14" s="1072"/>
      <c r="BV14" s="1072"/>
      <c r="BW14" s="1696"/>
      <c r="BX14" s="1692"/>
    </row>
    <row customHeight="1" ht="19.5">
      <c r="A15" s="1076" t="s">
        <v>1451</v>
      </c>
      <c r="B15" s="1077">
        <v>2013</v>
      </c>
      <c r="E15" s="1700" t="s">
        <v>1452</v>
      </c>
      <c r="G15" s="1069" t="s">
        <v>1453</v>
      </c>
      <c r="H15" s="1069" t="s">
        <v>1454</v>
      </c>
      <c r="I15" s="1080" t="s">
        <v>155</v>
      </c>
      <c r="J15" s="1091" t="s">
        <v>583</v>
      </c>
      <c r="N15" s="1160" t="s">
        <v>1455</v>
      </c>
      <c r="X15" s="1089"/>
      <c r="AW15" s="1122" t="s">
        <v>154</v>
      </c>
      <c r="AX15" s="1122" t="s">
        <v>154</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99</v>
      </c>
      <c r="J16" s="1091" t="s">
        <v>556</v>
      </c>
      <c r="N16" s="1160" t="s">
        <v>1463</v>
      </c>
      <c r="AW16" s="1122" t="s">
        <v>155</v>
      </c>
      <c r="AX16" s="1122" t="s">
        <v>155</v>
      </c>
      <c r="AZ16" s="1122" t="s">
        <v>1390</v>
      </c>
      <c r="BB16" s="1122" t="s">
        <v>1464</v>
      </c>
      <c r="BC16" s="1122" t="s">
        <v>1440</v>
      </c>
      <c r="BE16" s="1122">
        <v>2014</v>
      </c>
      <c r="BH16" s="1070" t="s">
        <v>1395</v>
      </c>
      <c r="BJ16" s="1219" t="s">
        <v>1465</v>
      </c>
      <c r="BL16" s="1219" t="s">
        <v>1465</v>
      </c>
      <c r="BN16" s="1070" t="s">
        <v>1466</v>
      </c>
      <c r="BR16" s="1072"/>
      <c r="BS16" s="1433"/>
      <c r="BT16" s="1072"/>
      <c r="BU16" s="1072"/>
      <c r="BV16" s="1072"/>
      <c r="BW16" s="1696"/>
      <c r="BX16" s="1692"/>
    </row>
    <row customHeight="1" ht="21">
      <c r="A17" s="1076" t="s">
        <v>1467</v>
      </c>
      <c r="B17" s="1077">
        <v>2015</v>
      </c>
      <c r="G17" s="1078" t="s">
        <v>1415</v>
      </c>
      <c r="H17" s="1078" t="s">
        <v>1415</v>
      </c>
      <c r="I17" s="1078" t="s">
        <v>1468</v>
      </c>
      <c r="N17" s="1160" t="s">
        <v>1469</v>
      </c>
      <c r="X17" s="1089"/>
      <c r="AW17" s="1122" t="s">
        <v>99</v>
      </c>
      <c r="AX17" s="1122" t="s">
        <v>99</v>
      </c>
      <c r="AZ17" s="1122" t="s">
        <v>1470</v>
      </c>
      <c r="BB17" s="1122" t="s">
        <v>1471</v>
      </c>
      <c r="BC17" s="1122" t="s">
        <v>1323</v>
      </c>
      <c r="BE17" s="1122">
        <v>2015</v>
      </c>
      <c r="BH17" s="1070" t="s">
        <v>1411</v>
      </c>
      <c r="BJ17" s="1219" t="s">
        <v>1472</v>
      </c>
      <c r="BL17" s="1219" t="s">
        <v>1472</v>
      </c>
      <c r="BN17" s="1070" t="s">
        <v>1473</v>
      </c>
      <c r="BR17" s="1069" t="s">
        <v>1266</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1323</v>
      </c>
      <c r="BE18" s="1122">
        <v>2016</v>
      </c>
      <c r="BH18" s="1070" t="s">
        <v>1425</v>
      </c>
      <c r="BJ18" s="1219" t="s">
        <v>1483</v>
      </c>
      <c r="BL18" s="1219" t="s">
        <v>1483</v>
      </c>
      <c r="BN18" s="1070" t="s">
        <v>1484</v>
      </c>
      <c r="BQ18" s="1434" t="s">
        <v>1296</v>
      </c>
      <c r="BR18" s="1161" t="s">
        <v>1297</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167</v>
      </c>
      <c r="I19" s="1078" t="s">
        <v>1494</v>
      </c>
      <c r="N19" s="1160" t="s">
        <v>1495</v>
      </c>
      <c r="X19" s="1089"/>
      <c r="AW19" s="1122" t="s">
        <v>1480</v>
      </c>
      <c r="AX19" s="1122" t="s">
        <v>1480</v>
      </c>
      <c r="AZ19" s="1069" t="s">
        <v>1496</v>
      </c>
      <c r="BB19" s="1122" t="s">
        <v>1497</v>
      </c>
      <c r="BC19" s="1122" t="s">
        <v>1323</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1255</v>
      </c>
      <c r="I20" s="1078" t="s">
        <v>1506</v>
      </c>
      <c r="N20" s="1160" t="s">
        <v>1507</v>
      </c>
      <c r="AW20" s="1122" t="s">
        <v>1494</v>
      </c>
      <c r="AX20" s="1122" t="s">
        <v>1494</v>
      </c>
      <c r="AZ20" s="1122" t="s">
        <v>1508</v>
      </c>
      <c r="BB20" s="1122" t="s">
        <v>1509</v>
      </c>
      <c r="BC20" s="1122" t="s">
        <v>1440</v>
      </c>
      <c r="BE20" s="1122">
        <v>2018</v>
      </c>
      <c r="BH20" s="1070" t="s">
        <v>1436</v>
      </c>
      <c r="BJ20" s="1070" t="s">
        <v>1363</v>
      </c>
      <c r="BL20" s="1070" t="s">
        <v>1363</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1323</v>
      </c>
      <c r="BE21" s="1122">
        <v>2019</v>
      </c>
      <c r="BH21" s="1070" t="s">
        <v>1443</v>
      </c>
      <c r="BJ21" s="1070" t="s">
        <v>1379</v>
      </c>
      <c r="BL21" s="1070" t="s">
        <v>1379</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1323</v>
      </c>
      <c r="BE22" s="1122">
        <v>2020</v>
      </c>
      <c r="BH22" s="1070" t="s">
        <v>1450</v>
      </c>
      <c r="BJ22" s="1070" t="s">
        <v>1395</v>
      </c>
      <c r="BL22" s="1070" t="s">
        <v>1395</v>
      </c>
      <c r="BQ22" s="1283">
        <v>4190067</v>
      </c>
      <c r="BR22" s="1070" t="s">
        <v>1528</v>
      </c>
      <c r="BS22" s="1431"/>
      <c r="BT22" s="1283">
        <v>4189674</v>
      </c>
      <c r="BU22" s="1070" t="s">
        <v>1529</v>
      </c>
      <c r="BV22" s="1072"/>
      <c r="BW22" s="1072"/>
      <c r="CC22" s="1283">
        <v>4189711</v>
      </c>
      <c r="CD22" s="1070" t="s">
        <v>293</v>
      </c>
    </row>
    <row customHeight="1" ht="21">
      <c r="A23" s="1076" t="s">
        <v>1530</v>
      </c>
      <c r="B23" s="1077">
        <v>2021</v>
      </c>
      <c r="AW23" s="1122" t="s">
        <v>1531</v>
      </c>
      <c r="AX23" s="1122" t="s">
        <v>1531</v>
      </c>
      <c r="AZ23" s="1122" t="s">
        <v>1532</v>
      </c>
      <c r="BB23" s="1122" t="s">
        <v>1533</v>
      </c>
      <c r="BC23" s="1122" t="s">
        <v>1232</v>
      </c>
      <c r="BE23" s="1122">
        <v>2021</v>
      </c>
      <c r="BH23" s="1070" t="s">
        <v>1458</v>
      </c>
      <c r="BJ23" s="1070" t="s">
        <v>1411</v>
      </c>
      <c r="BL23" s="1070" t="s">
        <v>1411</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1425</v>
      </c>
      <c r="BL24" s="1070" t="s">
        <v>1425</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1418</v>
      </c>
      <c r="BB26" s="1122" t="s">
        <v>1554</v>
      </c>
      <c r="BC26" s="1122" t="s">
        <v>1541</v>
      </c>
      <c r="BE26" s="1122">
        <v>2024</v>
      </c>
      <c r="BH26" s="1070" t="s">
        <v>1484</v>
      </c>
      <c r="BJ26" s="1070" t="s">
        <v>1436</v>
      </c>
      <c r="BL26" s="1070" t="s">
        <v>1436</v>
      </c>
      <c r="BQ26" s="1283">
        <v>4190071</v>
      </c>
      <c r="BR26" s="1070" t="s">
        <v>1555</v>
      </c>
      <c r="BS26" s="1431"/>
      <c r="BV26" s="1072"/>
      <c r="BW26" s="1072"/>
    </row>
    <row customHeight="1" ht="11.25">
      <c r="A27" s="1076" t="s">
        <v>1556</v>
      </c>
      <c r="B27" s="1077">
        <v>2025</v>
      </c>
      <c r="J27" s="178" t="s">
        <v>689</v>
      </c>
      <c r="AX27" s="1122" t="s">
        <v>1557</v>
      </c>
      <c r="BB27" s="1122" t="s">
        <v>1558</v>
      </c>
      <c r="BC27" s="1122" t="s">
        <v>1541</v>
      </c>
      <c r="BE27" s="1122">
        <v>2025</v>
      </c>
      <c r="BH27" s="1072" t="s">
        <v>22</v>
      </c>
      <c r="BJ27" s="1070" t="s">
        <v>1443</v>
      </c>
      <c r="BL27" s="1070" t="s">
        <v>1443</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1450</v>
      </c>
      <c r="BL28" s="1070" t="s">
        <v>1450</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01.10.2024</v>
      </c>
      <c r="F29" s="1107" t="str">
        <f>IF(TEMPLATE_GROUP="","",INDEX(EndDateList,MATCH(TEMPLATE_GROUP,CodeTemplateList,0),1))</f>
        <v>31.12.2024</v>
      </c>
      <c r="H29" s="1108" t="s">
        <v>1569</v>
      </c>
      <c r="AX29" s="1122" t="s">
        <v>1570</v>
      </c>
      <c r="AZ29" s="1122" t="s">
        <v>1217</v>
      </c>
      <c r="BB29" s="1122" t="s">
        <v>1418</v>
      </c>
      <c r="BC29" s="1093"/>
      <c r="BE29" s="1122">
        <v>2027</v>
      </c>
      <c r="BJ29" s="1070" t="s">
        <v>1458</v>
      </c>
      <c r="BL29" s="1070" t="s">
        <v>1458</v>
      </c>
    </row>
    <row customHeight="1" ht="11.25">
      <c r="A30" s="1076" t="s">
        <v>1571</v>
      </c>
      <c r="D30" s="1109"/>
      <c r="E30" s="1110"/>
      <c r="F30" s="1110"/>
      <c r="AX30" s="1122" t="s">
        <v>1572</v>
      </c>
      <c r="AZ30" s="1122" t="s">
        <v>1244</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01.10.2024</v>
      </c>
      <c r="F32" s="1107" t="str">
        <f>IF(TEMPLATE_GROUP="","",INDEX(EndDateList,MATCH(TEMPLATE_GROUP,CodeTemplateList,0),1))</f>
        <v>31.12.2024</v>
      </c>
      <c r="H32" s="1112" t="s">
        <v>1580</v>
      </c>
      <c r="O32" s="1076" t="s">
        <v>1215</v>
      </c>
      <c r="AX32" s="1122" t="s">
        <v>1581</v>
      </c>
      <c r="AZ32" s="1122" t="s">
        <v>1311</v>
      </c>
      <c r="BE32" s="1122">
        <v>2030</v>
      </c>
      <c r="BJ32" s="1070" t="s">
        <v>1466</v>
      </c>
      <c r="BL32" s="1070" t="s">
        <v>1466</v>
      </c>
    </row>
    <row customHeight="1" ht="11.25">
      <c r="A33" s="1076" t="s">
        <v>1582</v>
      </c>
      <c r="O33" s="1076" t="s">
        <v>1241</v>
      </c>
      <c r="AX33" s="1122" t="s">
        <v>1583</v>
      </c>
      <c r="AZ33" s="1122" t="s">
        <v>1216</v>
      </c>
      <c r="BE33" s="1122">
        <v>2031</v>
      </c>
      <c r="BJ33" s="1070" t="s">
        <v>1473</v>
      </c>
      <c r="BL33" s="1070" t="s">
        <v>1473</v>
      </c>
    </row>
    <row customHeight="1" ht="11.25">
      <c r="A34" s="1076" t="s">
        <v>1584</v>
      </c>
      <c r="O34" s="1076" t="s">
        <v>1277</v>
      </c>
      <c r="AX34" s="1122" t="s">
        <v>1585</v>
      </c>
      <c r="BE34" s="1122">
        <v>2032</v>
      </c>
      <c r="BJ34" s="1070" t="s">
        <v>1484</v>
      </c>
      <c r="BL34" s="1070" t="s">
        <v>1484</v>
      </c>
    </row>
    <row customHeight="1" ht="11.25">
      <c r="A35" s="1076" t="s">
        <v>1586</v>
      </c>
      <c r="O35" s="1076" t="s">
        <v>1309</v>
      </c>
      <c r="AX35" s="1122" t="s">
        <v>1587</v>
      </c>
      <c r="AZ35" s="1069" t="s">
        <v>1588</v>
      </c>
      <c r="BE35" s="1122">
        <v>2033</v>
      </c>
      <c r="BL35" s="1070" t="s">
        <v>1589</v>
      </c>
    </row>
    <row customHeight="1" ht="11.25">
      <c r="A36" s="1872" t="s">
        <v>1590</v>
      </c>
      <c r="D36" s="1113" t="s">
        <v>1591</v>
      </c>
      <c r="E36" s="1114" t="s">
        <v>808</v>
      </c>
      <c r="F36" s="1115" t="str">
        <f>INDEX(E37:E41,MATCH(TEMPLATE_SPHERE,F37:F41,0))</f>
        <v>теплоснабжения</v>
      </c>
      <c r="G36" s="1115" t="str">
        <f>INDEX(G37:G41,MATCH(TEMPLATE_SPHERE,F37:F41,0))</f>
        <v>теплоснабжение</v>
      </c>
      <c r="O36" s="1076" t="s">
        <v>1334</v>
      </c>
      <c r="AX36" s="1122" t="s">
        <v>1592</v>
      </c>
      <c r="AZ36" s="1122" t="s">
        <v>1216</v>
      </c>
      <c r="BE36" s="1122">
        <v>2034</v>
      </c>
      <c r="BL36" s="1070" t="s">
        <v>1593</v>
      </c>
    </row>
    <row customHeight="1" ht="11.25">
      <c r="A37" s="1076" t="s">
        <v>1594</v>
      </c>
      <c r="E37" s="409" t="s">
        <v>1595</v>
      </c>
      <c r="F37" s="1116" t="s">
        <v>808</v>
      </c>
      <c r="G37" s="409" t="s">
        <v>1596</v>
      </c>
      <c r="O37" s="1076" t="s">
        <v>1353</v>
      </c>
      <c r="AX37" s="1122" t="s">
        <v>1597</v>
      </c>
      <c r="AZ37" s="1122" t="s">
        <v>1243</v>
      </c>
      <c r="BE37" s="1122">
        <v>2035</v>
      </c>
    </row>
    <row customHeight="1" ht="11.25">
      <c r="A38" s="1076" t="s">
        <v>1598</v>
      </c>
      <c r="E38" s="409" t="s">
        <v>1599</v>
      </c>
      <c r="F38" s="1117" t="s">
        <v>854</v>
      </c>
      <c r="G38" s="409" t="s">
        <v>1600</v>
      </c>
      <c r="O38" s="1076" t="s">
        <v>1370</v>
      </c>
      <c r="AX38" s="1122" t="s">
        <v>1601</v>
      </c>
      <c r="AZ38" s="1122" t="s">
        <v>1278</v>
      </c>
      <c r="BE38" s="1122">
        <v>2036</v>
      </c>
      <c r="BH38" s="1069" t="s">
        <v>1602</v>
      </c>
      <c r="BJ38" s="1069" t="s">
        <v>1603</v>
      </c>
      <c r="BL38" s="1069" t="s">
        <v>1604</v>
      </c>
      <c r="BN38" s="1069" t="s">
        <v>1605</v>
      </c>
    </row>
    <row customHeight="1" ht="11.25">
      <c r="A39" s="1076" t="s">
        <v>1606</v>
      </c>
      <c r="E39" s="409" t="s">
        <v>1607</v>
      </c>
      <c r="F39" s="1117" t="s">
        <v>907</v>
      </c>
      <c r="G39" s="409" t="s">
        <v>1608</v>
      </c>
      <c r="O39" s="1076" t="s">
        <v>1386</v>
      </c>
      <c r="AX39" s="1122" t="s">
        <v>1609</v>
      </c>
      <c r="AZ39" s="1122" t="s">
        <v>1310</v>
      </c>
      <c r="BE39" s="1122">
        <v>2037</v>
      </c>
      <c r="BH39" s="1070" t="s">
        <v>1610</v>
      </c>
      <c r="BJ39" s="1219" t="s">
        <v>1610</v>
      </c>
      <c r="BL39" s="1219" t="s">
        <v>1610</v>
      </c>
      <c r="BN39" s="1070" t="s">
        <v>1611</v>
      </c>
    </row>
    <row customHeight="1" ht="11.25">
      <c r="A40" s="1076" t="s">
        <v>16</v>
      </c>
      <c r="E40" s="409" t="s">
        <v>1612</v>
      </c>
      <c r="F40" s="1117" t="s">
        <v>894</v>
      </c>
      <c r="G40" s="409" t="s">
        <v>1613</v>
      </c>
      <c r="O40" s="1076" t="s">
        <v>1402</v>
      </c>
      <c r="AX40" s="1122" t="s">
        <v>1614</v>
      </c>
      <c r="BE40" s="1122">
        <v>2038</v>
      </c>
      <c r="BH40" s="1070" t="s">
        <v>1615</v>
      </c>
      <c r="BJ40" s="1219" t="s">
        <v>1028</v>
      </c>
      <c r="BL40" s="1219" t="s">
        <v>1028</v>
      </c>
      <c r="BN40" s="1070" t="s">
        <v>1062</v>
      </c>
    </row>
    <row customHeight="1" ht="11.25">
      <c r="A41" s="1076" t="s">
        <v>1616</v>
      </c>
      <c r="E41" s="409" t="s">
        <v>1617</v>
      </c>
      <c r="F41" s="1117" t="s">
        <v>1618</v>
      </c>
      <c r="G41" s="409" t="s">
        <v>1617</v>
      </c>
      <c r="O41" s="1076" t="s">
        <v>1418</v>
      </c>
      <c r="AX41" s="1122" t="s">
        <v>1619</v>
      </c>
      <c r="AZ41" s="1069" t="s">
        <v>1620</v>
      </c>
      <c r="BE41" s="1122">
        <v>2039</v>
      </c>
      <c r="BH41" s="1070" t="s">
        <v>1621</v>
      </c>
      <c r="BJ41" s="1219" t="s">
        <v>1024</v>
      </c>
      <c r="BL41" s="1219" t="s">
        <v>1024</v>
      </c>
      <c r="BN41" s="1070" t="s">
        <v>1049</v>
      </c>
    </row>
    <row customHeight="1" ht="11.25">
      <c r="A42" s="1076" t="s">
        <v>1622</v>
      </c>
      <c r="AX42" s="1122" t="s">
        <v>1623</v>
      </c>
      <c r="AZ42" s="1122" t="s">
        <v>1215</v>
      </c>
      <c r="BE42" s="1122">
        <v>2040</v>
      </c>
      <c r="BH42" s="1070" t="s">
        <v>1046</v>
      </c>
      <c r="BJ42" s="1219" t="s">
        <v>1026</v>
      </c>
      <c r="BL42" s="1219" t="s">
        <v>1026</v>
      </c>
      <c r="BN42" s="1070" t="s">
        <v>1624</v>
      </c>
    </row>
    <row customHeight="1" ht="11.25">
      <c r="A43" s="1076" t="s">
        <v>1625</v>
      </c>
      <c r="AX43" s="1122" t="s">
        <v>1626</v>
      </c>
      <c r="AZ43" s="1122" t="s">
        <v>1241</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1277</v>
      </c>
      <c r="BE44" s="1122">
        <v>2042</v>
      </c>
      <c r="BH44" s="1070" t="s">
        <v>1634</v>
      </c>
      <c r="BJ44" s="1219" t="s">
        <v>1046</v>
      </c>
      <c r="BL44" s="1219" t="s">
        <v>1046</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1309</v>
      </c>
      <c r="BE45" s="1122">
        <v>2043</v>
      </c>
      <c r="BH45" s="1070" t="s">
        <v>1643</v>
      </c>
      <c r="BJ45" s="1219" t="s">
        <v>1040</v>
      </c>
      <c r="BL45" s="1219" t="s">
        <v>1040</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1334</v>
      </c>
      <c r="BE46" s="1122">
        <v>2044</v>
      </c>
      <c r="BH46" s="1070" t="s">
        <v>1049</v>
      </c>
      <c r="BJ46" s="1219" t="s">
        <v>1030</v>
      </c>
      <c r="BL46" s="1219" t="s">
        <v>1030</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01.10.2024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1353</v>
      </c>
      <c r="BE47" s="1122">
        <v>2045</v>
      </c>
      <c r="BH47" s="1070" t="s">
        <v>1624</v>
      </c>
      <c r="BJ47" s="1219" t="s">
        <v>1032</v>
      </c>
      <c r="BL47" s="1219" t="s">
        <v>1032</v>
      </c>
      <c r="BN47" s="1070" t="s">
        <v>1651</v>
      </c>
    </row>
    <row customHeight="1" ht="11.25">
      <c r="A48" s="1076" t="s">
        <v>1652</v>
      </c>
      <c r="E48" s="409" t="s">
        <v>1653</v>
      </c>
      <c r="F48" s="1117" t="s">
        <v>1654</v>
      </c>
      <c r="G48" s="1118" t="str">
        <f>_xlfn.IFERROR(IF(f_year="","01.01."&amp;CURRENT_YEAR,"01.01."&amp;f_year),"01.01."&amp;CURRENT_YEAR)</f>
        <v>01.01.2024</v>
      </c>
      <c r="H48" s="1118" t="str">
        <f>_xlfn.IFERROR(IF(f_year="","31.12."&amp;CURRENT_YEAR,"31.12."&amp;f_year),"31.12."&amp;CURRENT_YEAR)</f>
        <v>31.12.2024</v>
      </c>
      <c r="I48" s="1744">
        <f>IF(f_year="",TRUE,FALSE)</f>
        <v>0</v>
      </c>
      <c r="J48" s="1747" t="s">
        <v>1655</v>
      </c>
      <c r="K48" s="1748"/>
      <c r="AX48" s="1122" t="s">
        <v>1656</v>
      </c>
      <c r="AZ48" s="1122" t="s">
        <v>1370</v>
      </c>
      <c r="BE48" s="1122">
        <v>2046</v>
      </c>
      <c r="BH48" s="1070" t="s">
        <v>1628</v>
      </c>
      <c r="BJ48" s="1219" t="s">
        <v>1034</v>
      </c>
      <c r="BL48" s="1219" t="s">
        <v>1034</v>
      </c>
      <c r="BN48" s="1070" t="s">
        <v>1657</v>
      </c>
    </row>
    <row customHeight="1" ht="11.25">
      <c r="A49" s="1076" t="s">
        <v>1658</v>
      </c>
      <c r="E49" s="409" t="s">
        <v>1659</v>
      </c>
      <c r="F49" s="1117" t="s">
        <v>1660</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1386</v>
      </c>
      <c r="BE49" s="1122">
        <v>2047</v>
      </c>
      <c r="BH49" s="1070" t="s">
        <v>1050</v>
      </c>
      <c r="BJ49" s="1219" t="s">
        <v>1036</v>
      </c>
      <c r="BL49" s="1219" t="s">
        <v>1036</v>
      </c>
    </row>
    <row customHeight="1" ht="11.25">
      <c r="A50" s="1076" t="s">
        <v>1662</v>
      </c>
      <c r="E50" s="409" t="s">
        <v>1663</v>
      </c>
      <c r="F50" s="1117" t="s">
        <v>1020</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1664</v>
      </c>
      <c r="AZ50" s="1122" t="s">
        <v>1402</v>
      </c>
      <c r="BE50" s="1122">
        <v>2048</v>
      </c>
      <c r="BH50" s="1070" t="s">
        <v>1635</v>
      </c>
      <c r="BJ50" s="1219" t="s">
        <v>1038</v>
      </c>
      <c r="BL50" s="1219" t="s">
        <v>1038</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1418</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1673</v>
      </c>
      <c r="AZ52" s="1122" t="s">
        <v>1216</v>
      </c>
      <c r="BE52" s="1122">
        <v>2050</v>
      </c>
      <c r="BH52" s="1070" t="s">
        <v>1648</v>
      </c>
      <c r="BJ52" s="1219" t="s">
        <v>1049</v>
      </c>
      <c r="BL52" s="1219" t="s">
        <v>1049</v>
      </c>
    </row>
    <row customHeight="1" ht="11.25">
      <c r="A53" s="1076" t="s">
        <v>1674</v>
      </c>
      <c r="E53" s="409" t="s">
        <v>1675</v>
      </c>
      <c r="F53" s="1117" t="s">
        <v>1675</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1676</v>
      </c>
      <c r="K53" s="1748"/>
      <c r="AX53" s="1122" t="s">
        <v>1677</v>
      </c>
      <c r="BE53" s="1122">
        <v>2051</v>
      </c>
      <c r="BH53" s="1070" t="s">
        <v>1651</v>
      </c>
      <c r="BJ53" s="1219" t="s">
        <v>1624</v>
      </c>
      <c r="BL53" s="1219" t="s">
        <v>1624</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1218</v>
      </c>
      <c r="BE55" s="1122">
        <v>2053</v>
      </c>
      <c r="BH55" s="1072" t="s">
        <v>22</v>
      </c>
      <c r="BJ55" s="1219" t="s">
        <v>1050</v>
      </c>
      <c r="BL55" s="1219" t="s">
        <v>1050</v>
      </c>
    </row>
    <row customHeight="1" ht="11.25">
      <c r="A56" s="1076" t="s">
        <v>1683</v>
      </c>
      <c r="D56" s="1120" t="s">
        <v>1684</v>
      </c>
      <c r="E56" s="1097" t="s">
        <v>112</v>
      </c>
      <c r="F56" s="1076" t="s">
        <v>1685</v>
      </c>
      <c r="AX56" s="1122" t="s">
        <v>1686</v>
      </c>
      <c r="AZ56" s="1122" t="s">
        <v>1245</v>
      </c>
      <c r="BE56" s="1122">
        <v>2054</v>
      </c>
      <c r="BH56" s="1072" t="s">
        <v>22</v>
      </c>
      <c r="BJ56" s="1219" t="s">
        <v>1635</v>
      </c>
      <c r="BL56" s="1219" t="s">
        <v>1635</v>
      </c>
    </row>
    <row customHeight="1" ht="11.25">
      <c r="A57" s="1076" t="s">
        <v>1687</v>
      </c>
      <c r="D57" s="1120" t="s">
        <v>1688</v>
      </c>
      <c r="E57" s="1097" t="s">
        <v>112</v>
      </c>
      <c r="F57" s="1076" t="s">
        <v>1685</v>
      </c>
      <c r="AX57" s="1122" t="s">
        <v>1689</v>
      </c>
      <c r="AZ57" s="1122" t="s">
        <v>1280</v>
      </c>
      <c r="BE57" s="1122">
        <v>2055</v>
      </c>
      <c r="BJ57" s="1219" t="s">
        <v>1644</v>
      </c>
      <c r="BL57" s="1219" t="s">
        <v>1644</v>
      </c>
    </row>
    <row customHeight="1" ht="11.25">
      <c r="A58" s="1076" t="s">
        <v>1690</v>
      </c>
      <c r="D58" s="1120" t="s">
        <v>1691</v>
      </c>
      <c r="E58" s="1097" t="s">
        <v>112</v>
      </c>
      <c r="F58" s="1076" t="s">
        <v>1685</v>
      </c>
      <c r="AX58" s="1122" t="s">
        <v>1692</v>
      </c>
      <c r="BE58" s="1122">
        <v>2056</v>
      </c>
      <c r="BJ58" s="1219" t="s">
        <v>1648</v>
      </c>
      <c r="BL58" s="1219" t="s">
        <v>1648</v>
      </c>
    </row>
    <row customHeight="1" ht="11.25">
      <c r="A59" s="1076" t="s">
        <v>1693</v>
      </c>
      <c r="D59" s="1120" t="s">
        <v>133</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1219</v>
      </c>
      <c r="BE60" s="1122">
        <v>2058</v>
      </c>
      <c r="BJ60" s="1219" t="s">
        <v>1657</v>
      </c>
      <c r="BL60" s="1219" t="s">
        <v>1657</v>
      </c>
    </row>
    <row customHeight="1" ht="11.25">
      <c r="A61" s="1076" t="s">
        <v>1700</v>
      </c>
      <c r="D61" s="1120" t="s">
        <v>1701</v>
      </c>
      <c r="E61" s="1097" t="s">
        <v>1581</v>
      </c>
      <c r="F61" s="1076" t="s">
        <v>1694</v>
      </c>
      <c r="AX61" s="1122" t="s">
        <v>1702</v>
      </c>
      <c r="AZ61" s="1122" t="s">
        <v>1246</v>
      </c>
      <c r="BE61" s="1122">
        <v>2059</v>
      </c>
      <c r="BL61" s="1219" t="s">
        <v>1042</v>
      </c>
    </row>
    <row customHeight="1" ht="11.25">
      <c r="A62" s="1076" t="s">
        <v>1703</v>
      </c>
      <c r="D62" s="1120" t="s">
        <v>132</v>
      </c>
      <c r="E62" s="1097">
        <v>30</v>
      </c>
      <c r="F62" s="1076" t="s">
        <v>1694</v>
      </c>
      <c r="AZ62" s="1122" t="s">
        <v>1281</v>
      </c>
      <c r="BE62" s="1122">
        <v>2060</v>
      </c>
      <c r="BL62" s="1219" t="s">
        <v>1044</v>
      </c>
    </row>
    <row customHeight="1" ht="11.25">
      <c r="A63" s="1076" t="s">
        <v>1704</v>
      </c>
      <c r="D63" s="1120" t="s">
        <v>1705</v>
      </c>
      <c r="E63" s="1097">
        <v>30</v>
      </c>
      <c r="F63" s="1076" t="s">
        <v>1694</v>
      </c>
      <c r="AZ63" s="1122" t="s">
        <v>1312</v>
      </c>
      <c r="BE63" s="1122">
        <v>2061</v>
      </c>
    </row>
    <row customHeight="1" ht="11.25">
      <c r="A64" s="1076" t="s">
        <v>1706</v>
      </c>
      <c r="D64" s="1120" t="s">
        <v>1707</v>
      </c>
      <c r="E64" s="1097">
        <v>30</v>
      </c>
      <c r="F64" s="1076" t="s">
        <v>1694</v>
      </c>
      <c r="AZ64" s="1122" t="s">
        <v>1335</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1220</v>
      </c>
      <c r="BE67" s="1122">
        <v>2065</v>
      </c>
    </row>
    <row customHeight="1" ht="11.25">
      <c r="A68" s="1076" t="s">
        <v>1712</v>
      </c>
      <c r="AZ68" s="1122" t="s">
        <v>1247</v>
      </c>
      <c r="BE68" s="1122">
        <v>2066</v>
      </c>
      <c r="BH68" s="1069" t="s">
        <v>1713</v>
      </c>
      <c r="BJ68" s="1069" t="s">
        <v>1714</v>
      </c>
      <c r="BL68" s="1069" t="s">
        <v>1715</v>
      </c>
      <c r="BN68" s="1069" t="s">
        <v>1716</v>
      </c>
    </row>
    <row customHeight="1" ht="11.25">
      <c r="A69" s="1076" t="s">
        <v>1717</v>
      </c>
      <c r="AZ69" s="1122" t="s">
        <v>1282</v>
      </c>
      <c r="BE69" s="1122">
        <v>2067</v>
      </c>
      <c r="BH69" s="1070" t="s">
        <v>1718</v>
      </c>
      <c r="BI69" s="1119" t="s">
        <v>110</v>
      </c>
      <c r="BJ69" s="1070" t="s">
        <v>1719</v>
      </c>
      <c r="BK69" s="1119" t="s">
        <v>110</v>
      </c>
      <c r="BL69" s="1070" t="s">
        <v>1720</v>
      </c>
      <c r="BM69" s="1072" t="s">
        <v>110</v>
      </c>
      <c r="BN69" s="1070" t="s">
        <v>1721</v>
      </c>
    </row>
    <row customHeight="1" ht="11.25">
      <c r="A70" s="1076" t="s">
        <v>1722</v>
      </c>
      <c r="AZ70" s="1122" t="s">
        <v>1313</v>
      </c>
      <c r="BE70" s="1122">
        <v>2068</v>
      </c>
      <c r="BH70" s="1070" t="s">
        <v>1723</v>
      </c>
      <c r="BJ70" s="1070" t="s">
        <v>1724</v>
      </c>
      <c r="BL70" s="1070" t="s">
        <v>1725</v>
      </c>
      <c r="BN70" s="1070" t="s">
        <v>1726</v>
      </c>
    </row>
    <row customHeight="1" ht="11.25">
      <c r="A71" s="1076" t="s">
        <v>1727</v>
      </c>
      <c r="AZ71" s="1122" t="s">
        <v>1315</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112</v>
      </c>
      <c r="BJ73" s="1070" t="s">
        <v>1737</v>
      </c>
      <c r="BK73" s="1119" t="s">
        <v>112</v>
      </c>
      <c r="BL73" s="1070" t="s">
        <v>1738</v>
      </c>
      <c r="BM73" s="1072" t="s">
        <v>112</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1229</v>
      </c>
      <c r="BH76" s="1070" t="s">
        <v>1749</v>
      </c>
      <c r="BJ76" s="1070" t="s">
        <v>1750</v>
      </c>
      <c r="BL76" s="1070" t="s">
        <v>1751</v>
      </c>
    </row>
    <row customHeight="1" ht="11.25">
      <c r="A77" s="1076" t="s">
        <v>1752</v>
      </c>
      <c r="AZ77" s="1122" t="s">
        <v>1257</v>
      </c>
    </row>
    <row customHeight="1" ht="11.25">
      <c r="A78" s="1076" t="s">
        <v>1753</v>
      </c>
      <c r="AZ78" s="1122" t="s">
        <v>1289</v>
      </c>
    </row>
    <row customHeight="1" ht="11.25">
      <c r="A79" s="1076" t="s">
        <v>1754</v>
      </c>
      <c r="AZ79" s="1122" t="s">
        <v>1319</v>
      </c>
      <c r="BH79" s="1069" t="s">
        <v>1755</v>
      </c>
      <c r="BJ79" s="1069" t="s">
        <v>1756</v>
      </c>
      <c r="BL79" s="1069" t="s">
        <v>1757</v>
      </c>
    </row>
    <row customHeight="1" ht="11.25">
      <c r="A80" s="1076" t="s">
        <v>1758</v>
      </c>
      <c r="AZ80" s="1122" t="s">
        <v>1340</v>
      </c>
      <c r="BH80" s="1070" t="s">
        <v>1759</v>
      </c>
      <c r="BJ80" s="1070" t="s">
        <v>1760</v>
      </c>
      <c r="BL80" s="1070" t="s">
        <v>1761</v>
      </c>
    </row>
    <row customHeight="1" ht="11.25">
      <c r="A81" s="1076" t="s">
        <v>1762</v>
      </c>
      <c r="AZ81" s="1122" t="s">
        <v>1357</v>
      </c>
      <c r="BH81" s="1070" t="s">
        <v>1763</v>
      </c>
      <c r="BJ81" s="1070" t="s">
        <v>1764</v>
      </c>
      <c r="BL81" s="1070" t="s">
        <v>1765</v>
      </c>
    </row>
    <row customHeight="1" ht="11.25">
      <c r="A82" s="1076" t="s">
        <v>1766</v>
      </c>
      <c r="AZ82" s="1122" t="s">
        <v>1372</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1020</v>
      </c>
    </row>
    <row customHeight="1" ht="11.25">
      <c r="A91" s="1076" t="s">
        <v>1795</v>
      </c>
      <c r="AZ91" s="1122" t="s">
        <v>1056</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1418</v>
      </c>
      <c r="BL100" s="1070" t="s">
        <v>1418</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571</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1216</v>
      </c>
    </row>
    <row customHeight="1" ht="11.25">
      <c r="AZ116" s="1903" t="s">
        <v>1837</v>
      </c>
      <c r="BA116" s="1904" t="s">
        <v>1838</v>
      </c>
      <c r="BH116" s="1070" t="s">
        <v>1243</v>
      </c>
    </row>
    <row customHeight="1" ht="11.25">
      <c r="BH117" s="1070" t="s">
        <v>1278</v>
      </c>
    </row>
    <row customHeight="1" ht="11.25">
      <c r="BH118" s="1070"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E90A-A79B-0D76-E7A1-CACD6D51A87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88</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1854</v>
      </c>
      <c r="F13" s="1523" t="s">
        <v>306</v>
      </c>
      <c r="G13" s="476"/>
      <c r="H13" s="1535"/>
      <c r="J13" s="457">
        <v>19</v>
      </c>
    </row>
    <row customHeight="1" ht="19.95">
      <c r="A14" s="504"/>
      <c r="B14" s="504"/>
      <c r="C14" s="459"/>
      <c r="D14" s="1525" t="s">
        <v>709</v>
      </c>
      <c r="E14" s="1526" t="s">
        <v>1855</v>
      </c>
      <c r="F14" s="1528"/>
      <c r="G14" s="1527" t="s">
        <v>1856</v>
      </c>
      <c r="H14" s="1535"/>
      <c r="J14" s="457">
        <v>19</v>
      </c>
    </row>
    <row customHeight="1" ht="19.95">
      <c r="A15" s="504"/>
      <c r="B15" s="504"/>
      <c r="C15" s="459"/>
      <c r="D15" s="1525" t="s">
        <v>307</v>
      </c>
      <c r="E15" s="1526" t="s">
        <v>1857</v>
      </c>
      <c r="F15" s="1528"/>
      <c r="G15" s="1527" t="s">
        <v>1858</v>
      </c>
      <c r="H15" s="1535"/>
      <c r="J15" s="457">
        <v>19</v>
      </c>
    </row>
    <row customHeight="1" ht="24">
      <c r="A16" s="504"/>
      <c r="B16" s="504"/>
      <c r="C16" s="459"/>
      <c r="D16" s="1525" t="s">
        <v>310</v>
      </c>
      <c r="E16" s="1524" t="s">
        <v>1859</v>
      </c>
      <c r="F16" s="1533"/>
      <c r="G16" s="476" t="s">
        <v>1860</v>
      </c>
      <c r="H16" s="1535"/>
      <c r="J16" s="457">
        <v>23</v>
      </c>
    </row>
    <row customHeight="1" ht="48.29999999999999">
      <c r="A17" s="504"/>
      <c r="B17" s="504"/>
      <c r="C17" s="459"/>
      <c r="D17" s="1522">
        <v>3</v>
      </c>
      <c r="E17" s="1529" t="s">
        <v>1861</v>
      </c>
      <c r="F17" s="1528"/>
      <c r="G17" s="476" t="s">
        <v>1862</v>
      </c>
      <c r="H17" s="1535"/>
      <c r="J17" s="457">
        <v>46</v>
      </c>
    </row>
    <row customHeight="1" ht="48.29999999999999">
      <c r="A18" s="1477">
        <v>1</v>
      </c>
      <c r="B18" s="504"/>
      <c r="C18" s="1479"/>
      <c r="D18" s="1522" t="s">
        <v>91</v>
      </c>
      <c r="E18" s="1529" t="s">
        <v>1863</v>
      </c>
      <c r="F18" s="1528"/>
      <c r="G18" s="476" t="s">
        <v>1862</v>
      </c>
      <c r="H18" s="1535"/>
      <c r="I18" s="854"/>
      <c r="J18" s="457">
        <v>46</v>
      </c>
    </row>
    <row customHeight="1" ht="23.25">
      <c r="A19" s="504"/>
      <c r="B19" s="504"/>
      <c r="C19" s="459"/>
      <c r="D19" s="1522" t="s">
        <v>112</v>
      </c>
      <c r="E19" s="1529" t="s">
        <v>1864</v>
      </c>
      <c r="F19" s="1523" t="s">
        <v>306</v>
      </c>
      <c r="G19" s="2473" t="s">
        <v>1865</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19.95">
      <c r="A23" s="504"/>
      <c r="B23" s="504"/>
      <c r="C23" s="504"/>
      <c r="D23" s="1522" t="s">
        <v>93</v>
      </c>
      <c r="E23" s="1529" t="s">
        <v>1868</v>
      </c>
      <c r="F23" s="1533"/>
      <c r="G23" s="476" t="s">
        <v>1869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E756-C06F-9626-5B1B-8B51EDBEE02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04226-86F4-29ED-F4F6-658E9663A6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F4B44-B113-A44D-EE15-4BDC4D360D0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8FA69-1D3D-F252-5485-4672A53A86C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88</v>
      </c>
      <c r="F11" s="2494" t="s">
        <v>304</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10585-7C97-608E-3DAE-C37AA881BBD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390</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22</v>
      </c>
      <c r="C12" s="128"/>
      <c r="D12" s="130" t="s">
        <v>110</v>
      </c>
      <c r="E12" s="383"/>
      <c r="F12" s="383"/>
      <c r="G12" s="1736" t="s">
        <v>22</v>
      </c>
      <c r="H12" s="384"/>
      <c r="I12" s="2171" t="s">
        <v>1892</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00422-846B-2839-067D-7FD52DD6913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8">
      <c r="C9" s="94"/>
      <c r="D9" s="107" t="s">
        <v>88</v>
      </c>
      <c r="E9" s="262" t="s">
        <v>1895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DA8C9-2F6E-2AFA-85A9-45456CF1E1E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8">
      <c r="C9" s="94"/>
      <c r="D9" s="107" t="s">
        <v>88</v>
      </c>
      <c r="E9" s="110" t="s">
        <v>287</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CBE57-367A-ADCC-B963-FE94327417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110</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4D3FC-B911-B50D-1A49-5EF24B365D6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EF753-667C-5AF8-546A-25E6757535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110</v>
      </c>
      <c r="G139" s="2577" t="s">
        <v>22</v>
      </c>
      <c r="H139" s="291"/>
      <c r="I139" s="639" t="s">
        <v>110</v>
      </c>
      <c r="J139" s="1809" t="s">
        <v>1934</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0A431-F777-849C-8ABE-7FB4C25072A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808</v>
      </c>
      <c r="E1" s="982" t="s">
        <v>854</v>
      </c>
      <c r="F1" s="982" t="s">
        <v>907</v>
      </c>
      <c r="G1" s="982" t="s">
        <v>894</v>
      </c>
      <c r="H1" s="982" t="s">
        <v>1618</v>
      </c>
    </row>
    <row customHeight="1" ht="9">
      <c r="A2" s="985" t="s">
        <v>1945</v>
      </c>
      <c r="B2" s="985"/>
      <c r="C2" s="986" t="str">
        <f>INDEX(TEMPLATE_NUMBER_FORM_LIST,MATCH(TEMPLATE_SPHERE,TEMPLATE_SPHERE_LIST,0))</f>
        <v>16</v>
      </c>
      <c r="D2" s="985" t="s">
        <v>1468</v>
      </c>
      <c r="E2" s="985" t="s">
        <v>151</v>
      </c>
      <c r="F2" s="987" t="s">
        <v>151</v>
      </c>
      <c r="G2" s="985" t="s">
        <v>151</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112</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1157</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028057-6502-614A-F9A4-B3356CC9E0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808</v>
      </c>
      <c r="D2" s="843" t="s">
        <v>854</v>
      </c>
      <c r="E2" s="843" t="s">
        <v>907</v>
      </c>
      <c r="F2" s="843" t="s">
        <v>894</v>
      </c>
      <c r="G2" s="843" t="s">
        <v>1618</v>
      </c>
      <c r="H2" s="845"/>
      <c r="I2" s="845"/>
      <c r="J2" s="845"/>
      <c r="K2" s="845"/>
      <c r="L2" s="845"/>
      <c r="M2" s="845"/>
      <c r="N2" s="845"/>
      <c r="O2" s="843" t="s">
        <v>808</v>
      </c>
      <c r="P2" s="843" t="s">
        <v>854</v>
      </c>
      <c r="Q2" s="843" t="s">
        <v>894</v>
      </c>
      <c r="R2" s="843" t="s">
        <v>907</v>
      </c>
      <c r="S2" s="843" t="s">
        <v>1618</v>
      </c>
      <c r="T2" s="843" t="s">
        <v>808</v>
      </c>
      <c r="U2" s="843" t="s">
        <v>854</v>
      </c>
      <c r="V2" s="843" t="s">
        <v>894</v>
      </c>
      <c r="W2" s="843" t="s">
        <v>907</v>
      </c>
      <c r="X2" s="843" t="s">
        <v>1618</v>
      </c>
      <c r="Y2" s="843"/>
      <c r="Z2" s="843" t="s">
        <v>808</v>
      </c>
      <c r="AA2" s="852" t="s">
        <v>854</v>
      </c>
      <c r="AB2" s="843" t="s">
        <v>894</v>
      </c>
      <c r="AC2" s="843" t="s">
        <v>907</v>
      </c>
      <c r="AD2" s="843" t="s">
        <v>1618</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307</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2058</v>
      </c>
      <c r="U25" s="848" t="s">
        <v>2058</v>
      </c>
      <c r="V25" s="848" t="s">
        <v>2058</v>
      </c>
      <c r="W25" s="848" t="s">
        <v>2058</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725</v>
      </c>
      <c r="P26" s="959" t="s">
        <v>719</v>
      </c>
      <c r="Q26" s="959" t="s">
        <v>2059</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2060</v>
      </c>
      <c r="V26" s="966" t="s">
        <v>2060</v>
      </c>
      <c r="W26" s="966" t="s">
        <v>2060</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2061</v>
      </c>
      <c r="R27" s="959" t="s">
        <v>721</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732</v>
      </c>
      <c r="Q31" s="959" t="s">
        <v>2068</v>
      </c>
      <c r="R31" s="959" t="s">
        <v>732</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734</v>
      </c>
      <c r="Q32" s="959" t="s">
        <v>2071</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742</v>
      </c>
      <c r="Q40" s="959" t="s">
        <v>2094</v>
      </c>
      <c r="R40" s="959" t="s">
        <v>742</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746</v>
      </c>
      <c r="Q43" s="959" t="s">
        <v>2105</v>
      </c>
      <c r="R43" s="959" t="s">
        <v>746</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2144</v>
      </c>
      <c r="V56" s="845" t="s">
        <v>2144</v>
      </c>
      <c r="W56" s="845" t="s">
        <v>2144</v>
      </c>
      <c r="X56" s="845"/>
      <c r="Y56" s="1002"/>
      <c r="Z56" s="848" t="s">
        <v>759</v>
      </c>
      <c r="AA56" s="848" t="s">
        <v>759</v>
      </c>
      <c r="AB56" s="848" t="s">
        <v>759</v>
      </c>
      <c r="AC56" s="848" t="s">
        <v>759</v>
      </c>
      <c r="AD56" s="848"/>
    </row>
    <row customHeight="1" ht="27">
      <c r="A57" s="847"/>
      <c r="B57" s="901">
        <v>40</v>
      </c>
      <c r="C57" s="845" t="s">
        <v>1025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2146</v>
      </c>
      <c r="V57" s="845" t="s">
        <v>2146</v>
      </c>
      <c r="W57" s="845" t="s">
        <v>2146</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99</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99</v>
      </c>
      <c r="P95" s="959"/>
      <c r="Q95" s="959"/>
      <c r="R95" s="959"/>
      <c r="S95" s="959"/>
      <c r="T95" s="845" t="s">
        <v>2208</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2222</v>
      </c>
      <c r="D148" s="845" t="s">
        <v>1562</v>
      </c>
      <c r="E148" s="845" t="s">
        <v>1661</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04C79-B685-1FB2-0984-30E00204EB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88</v>
      </c>
      <c r="M15" s="2211" t="s">
        <v>428</v>
      </c>
      <c r="N15" s="303"/>
      <c r="O15" s="2276" t="s">
        <v>2227</v>
      </c>
      <c r="P15" s="2277"/>
      <c r="Q15" s="2277"/>
      <c r="R15" s="2277"/>
      <c r="S15" s="2277"/>
      <c r="T15" s="2277"/>
      <c r="U15" s="2278"/>
      <c r="V15" s="2279" t="s">
        <v>430</v>
      </c>
      <c r="W15" s="2282" t="s">
        <v>1147</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3811A-CE5F-5AAC-ADA6-7861430F74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BF335-8147-122C-83AE-EDB01CF7B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41DA-DD3F-E114-1C58-1961C506C7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8F23B-47A4-003C-11A9-61D9FBFB4A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C81D4-0251-3C8A-D75C-CD9120B00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FA459-EF7F-999F-5A74-D66F37B12EA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88</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304</v>
      </c>
      <c r="F11" s="1013" t="str">
        <f>IF(region_name="","",region_name)</f>
        <v>Ненецкий автономный округ</v>
      </c>
      <c r="G11" s="1014" t="s">
        <v>305</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306</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307</v>
      </c>
      <c r="E14" s="1012" t="s">
        <v>308</v>
      </c>
      <c r="F14" s="1013" t="str">
        <f>IF(inn="","",inn)</f>
        <v>2983013920</v>
      </c>
      <c r="G14" s="1014" t="s">
        <v>309</v>
      </c>
      <c r="H14" s="477"/>
      <c r="J14" s="457">
        <v>0</v>
      </c>
    </row>
    <row customHeight="1" ht="22.5" hidden="1">
      <c r="A15" s="459"/>
      <c r="B15" s="504"/>
      <c r="C15" s="459"/>
      <c r="D15" s="1011" t="s">
        <v>310</v>
      </c>
      <c r="E15" s="1012" t="s">
        <v>311</v>
      </c>
      <c r="F15" s="1013" t="str">
        <f>IF(kpp="","",kpp)</f>
        <v>298301001</v>
      </c>
      <c r="G15" s="1014" t="s">
        <v>312</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90</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340</v>
      </c>
      <c r="H44" s="477"/>
      <c r="J44" s="457">
        <v>22</v>
      </c>
    </row>
    <row customHeight="1" ht="23.25">
      <c r="A45" s="459"/>
      <c r="B45" s="504"/>
      <c r="C45" s="459"/>
      <c r="D45" s="442">
        <f>D44+1</f>
        <v>12</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342</v>
      </c>
      <c r="H46" s="477"/>
      <c r="J46" s="457">
        <v>23</v>
      </c>
    </row>
    <row customHeight="1" ht="24">
      <c r="A47" s="2204"/>
      <c r="B47" s="504"/>
      <c r="C47" s="494"/>
      <c r="D47" s="442" t="str">
        <f>D45&amp;".2"</f>
        <v>12.2</v>
      </c>
      <c r="E47" s="444" t="s">
        <v>343</v>
      </c>
      <c r="F47" s="492"/>
      <c r="G47" s="439" t="s">
        <v>344</v>
      </c>
      <c r="H47" s="477"/>
      <c r="J47" s="457">
        <v>23</v>
      </c>
    </row>
    <row customHeight="1" ht="24">
      <c r="A48" s="2204"/>
      <c r="B48" s="504"/>
      <c r="C48" s="494"/>
      <c r="D48" s="442" t="str">
        <f>D45&amp;".3"</f>
        <v>12.3</v>
      </c>
      <c r="E48" s="444" t="s">
        <v>345</v>
      </c>
      <c r="F48" s="492"/>
      <c r="G48" s="439" t="s">
        <v>346</v>
      </c>
      <c r="H48" s="477"/>
      <c r="J48" s="457">
        <v>23</v>
      </c>
    </row>
    <row customHeight="1" ht="24">
      <c r="A49" s="2204"/>
      <c r="B49" s="504"/>
      <c r="C49" s="494"/>
      <c r="D49" s="442" t="str">
        <f>IF(TEMPLATE_SPHERE="TKO",D45&amp;".0",D45&amp;".4")</f>
        <v>12.4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DDBF7-7223-12E9-3554-ED5CA5B984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4B2AD-1B49-B4B9-C547-18E91EB5C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9F2C9-BCD2-DF78-2B56-3C44B58F9C0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10415-2253-06F8-1574-7493CC65CBF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1999</v>
      </c>
      <c r="D5" s="2627" t="s">
        <v>2236</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EEF54-61C1-61FA-9B64-EDCEC738C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FEA4B-549F-F993-C345-74FA76BBF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C31B4-2A3F-405C-BEE6-A982D769962C}"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808</v>
      </c>
    </row>
    <row customHeight="1" ht="11.25">
      <c r="A3" s="1852" t="s">
        <v>2246</v>
      </c>
      <c r="B3" s="1852" t="s">
        <v>16</v>
      </c>
      <c r="C3" s="1852" t="s">
        <v>2251</v>
      </c>
      <c r="D3" s="1852" t="s">
        <v>2252</v>
      </c>
      <c r="E3" s="1852" t="s">
        <v>2253</v>
      </c>
      <c r="F3" s="1852" t="s">
        <v>51</v>
      </c>
      <c r="G3" s="1852" t="s">
        <v>22</v>
      </c>
      <c r="H3" s="1852" t="s">
        <v>22</v>
      </c>
      <c r="I3" s="1852" t="s">
        <v>808</v>
      </c>
    </row>
    <row customHeight="1" ht="11.25">
      <c r="A4" s="1852" t="s">
        <v>2246</v>
      </c>
      <c r="B4" s="1852" t="s">
        <v>16</v>
      </c>
      <c r="C4" s="1852" t="s">
        <v>2254</v>
      </c>
      <c r="D4" s="1852" t="s">
        <v>2255</v>
      </c>
      <c r="E4" s="1852" t="s">
        <v>2256</v>
      </c>
      <c r="F4" s="1852" t="s">
        <v>51</v>
      </c>
      <c r="G4" s="1852" t="s">
        <v>22</v>
      </c>
      <c r="H4" s="1852" t="s">
        <v>22</v>
      </c>
      <c r="I4" s="1852" t="s">
        <v>808</v>
      </c>
    </row>
    <row customHeight="1" ht="11.25">
      <c r="A5" s="1852" t="s">
        <v>2246</v>
      </c>
      <c r="B5" s="1852" t="s">
        <v>16</v>
      </c>
      <c r="C5" s="1852" t="s">
        <v>13</v>
      </c>
      <c r="D5" s="1852" t="s">
        <v>46</v>
      </c>
      <c r="E5" s="1852" t="s">
        <v>49</v>
      </c>
      <c r="F5" s="1852" t="s">
        <v>51</v>
      </c>
      <c r="G5" s="1852" t="s">
        <v>22</v>
      </c>
      <c r="H5" s="1852" t="s">
        <v>22</v>
      </c>
      <c r="I5" s="1852" t="s">
        <v>808</v>
      </c>
    </row>
    <row customHeight="1" ht="11.25">
      <c r="A6" s="1852" t="s">
        <v>2246</v>
      </c>
      <c r="B6" s="1852" t="s">
        <v>16</v>
      </c>
      <c r="C6" s="1852" t="s">
        <v>2257</v>
      </c>
      <c r="D6" s="1852" t="s">
        <v>2258</v>
      </c>
      <c r="E6" s="1852" t="s">
        <v>2259</v>
      </c>
      <c r="F6" s="1852" t="s">
        <v>51</v>
      </c>
      <c r="G6" s="1852" t="s">
        <v>22</v>
      </c>
      <c r="H6" s="1852" t="s">
        <v>22</v>
      </c>
      <c r="I6" s="1852" t="s">
        <v>808</v>
      </c>
    </row>
    <row customHeight="1" ht="11.25">
      <c r="A7" s="1852" t="s">
        <v>2246</v>
      </c>
      <c r="B7" s="1852" t="s">
        <v>16</v>
      </c>
      <c r="C7" s="1852" t="s">
        <v>2260</v>
      </c>
      <c r="D7" s="1852" t="s">
        <v>2261</v>
      </c>
      <c r="E7" s="1852" t="s">
        <v>2262</v>
      </c>
      <c r="F7" s="1852" t="s">
        <v>51</v>
      </c>
      <c r="G7" s="1852" t="s">
        <v>22</v>
      </c>
      <c r="H7" s="1852" t="s">
        <v>22</v>
      </c>
      <c r="I7" s="1852" t="s">
        <v>808</v>
      </c>
    </row>
    <row customHeight="1" ht="11.25">
      <c r="A8" s="1852" t="s">
        <v>2246</v>
      </c>
      <c r="B8" s="1852" t="s">
        <v>16</v>
      </c>
      <c r="C8" s="1852" t="s">
        <v>2263</v>
      </c>
      <c r="D8" s="1852" t="s">
        <v>2264</v>
      </c>
      <c r="E8" s="1852" t="s">
        <v>2265</v>
      </c>
      <c r="F8" s="1852" t="s">
        <v>51</v>
      </c>
      <c r="G8" s="1852" t="s">
        <v>22</v>
      </c>
      <c r="H8" s="1852" t="s">
        <v>22</v>
      </c>
      <c r="I8" s="1852" t="s">
        <v>808</v>
      </c>
    </row>
    <row customHeight="1" ht="11.25">
      <c r="A9" s="1852" t="s">
        <v>2246</v>
      </c>
      <c r="B9" s="1852" t="s">
        <v>16</v>
      </c>
      <c r="C9" s="1852" t="s">
        <v>2266</v>
      </c>
      <c r="D9" s="1852" t="s">
        <v>2267</v>
      </c>
      <c r="E9" s="1852" t="s">
        <v>2268</v>
      </c>
      <c r="F9" s="1852" t="s">
        <v>51</v>
      </c>
      <c r="G9" s="1852" t="s">
        <v>2269</v>
      </c>
      <c r="H9" s="1852" t="s">
        <v>22</v>
      </c>
      <c r="I9" s="1852" t="s">
        <v>808</v>
      </c>
    </row>
    <row customHeight="1" ht="11.25">
      <c r="A10" s="1852" t="s">
        <v>2246</v>
      </c>
      <c r="B10" s="1852" t="s">
        <v>16</v>
      </c>
      <c r="C10" s="1852" t="s">
        <v>2270</v>
      </c>
      <c r="D10" s="1852" t="s">
        <v>2271</v>
      </c>
      <c r="E10" s="1852" t="s">
        <v>2272</v>
      </c>
      <c r="F10" s="1852" t="s">
        <v>2273</v>
      </c>
      <c r="G10" s="1852" t="s">
        <v>22</v>
      </c>
      <c r="H10" s="1852" t="s">
        <v>22</v>
      </c>
      <c r="I10" s="1852" t="s">
        <v>808</v>
      </c>
    </row>
    <row customHeight="1" ht="11.25">
      <c r="A11" s="1852" t="s">
        <v>2246</v>
      </c>
      <c r="B11" s="1852" t="s">
        <v>16</v>
      </c>
      <c r="C11" s="1852" t="s">
        <v>2274</v>
      </c>
      <c r="D11" s="1852" t="s">
        <v>2275</v>
      </c>
      <c r="E11" s="1852" t="s">
        <v>2276</v>
      </c>
      <c r="F11" s="1852" t="s">
        <v>2277</v>
      </c>
      <c r="G11" s="1852" t="s">
        <v>22</v>
      </c>
      <c r="H11" s="1852" t="s">
        <v>22</v>
      </c>
      <c r="I11" s="1852" t="s">
        <v>808</v>
      </c>
    </row>
    <row customHeight="1" ht="11.25">
      <c r="A12" s="1852" t="s">
        <v>2246</v>
      </c>
      <c r="B12" s="1852" t="s">
        <v>16</v>
      </c>
      <c r="C12" s="1852" t="s">
        <v>2278</v>
      </c>
      <c r="D12" s="1852" t="s">
        <v>2279</v>
      </c>
      <c r="E12" s="1852" t="s">
        <v>2280</v>
      </c>
      <c r="F12" s="1852" t="s">
        <v>51</v>
      </c>
      <c r="G12" s="1852" t="s">
        <v>22</v>
      </c>
      <c r="H12" s="1852" t="s">
        <v>22</v>
      </c>
      <c r="I12" s="1852" t="s">
        <v>808</v>
      </c>
    </row>
    <row customHeight="1" ht="11.25">
      <c r="A13" s="1852" t="s">
        <v>2246</v>
      </c>
      <c r="B13" s="1852" t="s">
        <v>16</v>
      </c>
      <c r="C13" s="1852" t="s">
        <v>2281</v>
      </c>
      <c r="D13" s="1852" t="s">
        <v>2282</v>
      </c>
      <c r="E13" s="1852" t="s">
        <v>2249</v>
      </c>
      <c r="F13" s="1852" t="s">
        <v>2283</v>
      </c>
      <c r="G13" s="1852" t="s">
        <v>2284</v>
      </c>
      <c r="H13" s="1852" t="s">
        <v>22</v>
      </c>
      <c r="I13" s="1852" t="s">
        <v>808</v>
      </c>
    </row>
    <row customHeight="1" ht="11.25">
      <c r="A14" s="1852" t="s">
        <v>2246</v>
      </c>
      <c r="B14" s="1852" t="s">
        <v>16</v>
      </c>
      <c r="C14" s="1852" t="s">
        <v>22</v>
      </c>
      <c r="D14" s="1852" t="s">
        <v>2285</v>
      </c>
      <c r="E14" s="1852" t="s">
        <v>2286</v>
      </c>
      <c r="F14" s="1852" t="s">
        <v>51</v>
      </c>
      <c r="G14" s="1852" t="s">
        <v>22</v>
      </c>
      <c r="H14" s="1852" t="s">
        <v>22</v>
      </c>
      <c r="I14" s="1852" t="s">
        <v>808</v>
      </c>
    </row>
    <row customHeight="1" ht="11.25">
      <c r="A15" s="1852" t="s">
        <v>2246</v>
      </c>
      <c r="B15" s="1852" t="s">
        <v>16</v>
      </c>
      <c r="C15" s="1852" t="s">
        <v>2287</v>
      </c>
      <c r="D15" s="1852" t="s">
        <v>2288</v>
      </c>
      <c r="E15" s="1852" t="s">
        <v>2289</v>
      </c>
      <c r="F15" s="1852" t="s">
        <v>2290</v>
      </c>
      <c r="G15" s="1852" t="s">
        <v>22</v>
      </c>
      <c r="H15" s="1852" t="s">
        <v>22</v>
      </c>
      <c r="I15" s="1852" t="s">
        <v>808</v>
      </c>
    </row>
    <row customHeight="1" ht="11.25">
      <c r="A16" s="1852" t="s">
        <v>2246</v>
      </c>
      <c r="B16" s="1852" t="s">
        <v>16</v>
      </c>
      <c r="C16" s="1852" t="s">
        <v>2291</v>
      </c>
      <c r="D16" s="1852" t="s">
        <v>2292</v>
      </c>
      <c r="E16" s="1852" t="s">
        <v>2289</v>
      </c>
      <c r="F16" s="1852" t="s">
        <v>2293</v>
      </c>
      <c r="G16" s="1852" t="s">
        <v>2294</v>
      </c>
      <c r="H16" s="1852" t="s">
        <v>22</v>
      </c>
      <c r="I16" s="1852" t="s">
        <v>808</v>
      </c>
    </row>
    <row customHeight="1" ht="11.25">
      <c r="A17" s="1852" t="s">
        <v>2246</v>
      </c>
      <c r="B17" s="1852" t="s">
        <v>16</v>
      </c>
      <c r="C17" s="1852" t="s">
        <v>2247</v>
      </c>
      <c r="D17" s="1852" t="s">
        <v>2248</v>
      </c>
      <c r="E17" s="1852" t="s">
        <v>2249</v>
      </c>
      <c r="F17" s="1852" t="s">
        <v>2250</v>
      </c>
      <c r="G17" s="1852" t="s">
        <v>22</v>
      </c>
      <c r="H17" s="1852" t="s">
        <v>22</v>
      </c>
      <c r="I17" s="1852" t="s">
        <v>894</v>
      </c>
    </row>
    <row customHeight="1" ht="11.25">
      <c r="A18" s="1852" t="s">
        <v>2246</v>
      </c>
      <c r="B18" s="1852" t="s">
        <v>16</v>
      </c>
      <c r="C18" s="1852" t="s">
        <v>2251</v>
      </c>
      <c r="D18" s="1852" t="s">
        <v>2252</v>
      </c>
      <c r="E18" s="1852" t="s">
        <v>2253</v>
      </c>
      <c r="F18" s="1852" t="s">
        <v>51</v>
      </c>
      <c r="G18" s="1852" t="s">
        <v>22</v>
      </c>
      <c r="H18" s="1852" t="s">
        <v>22</v>
      </c>
      <c r="I18" s="1852" t="s">
        <v>894</v>
      </c>
    </row>
    <row customHeight="1" ht="11.25">
      <c r="A19" s="1852" t="s">
        <v>2246</v>
      </c>
      <c r="B19" s="1852" t="s">
        <v>16</v>
      </c>
      <c r="C19" s="1852" t="s">
        <v>2254</v>
      </c>
      <c r="D19" s="1852" t="s">
        <v>2255</v>
      </c>
      <c r="E19" s="1852" t="s">
        <v>2256</v>
      </c>
      <c r="F19" s="1852" t="s">
        <v>51</v>
      </c>
      <c r="G19" s="1852" t="s">
        <v>22</v>
      </c>
      <c r="H19" s="1852" t="s">
        <v>22</v>
      </c>
      <c r="I19" s="1852" t="s">
        <v>894</v>
      </c>
    </row>
    <row customHeight="1" ht="11.25">
      <c r="A20" s="1852" t="s">
        <v>2246</v>
      </c>
      <c r="B20" s="1852" t="s">
        <v>16</v>
      </c>
      <c r="C20" s="1852" t="s">
        <v>13</v>
      </c>
      <c r="D20" s="1852" t="s">
        <v>46</v>
      </c>
      <c r="E20" s="1852" t="s">
        <v>49</v>
      </c>
      <c r="F20" s="1852" t="s">
        <v>51</v>
      </c>
      <c r="G20" s="1852" t="s">
        <v>22</v>
      </c>
      <c r="H20" s="1852" t="s">
        <v>22</v>
      </c>
      <c r="I20" s="1852" t="s">
        <v>894</v>
      </c>
    </row>
    <row customHeight="1" ht="11.25">
      <c r="A21" s="1852" t="s">
        <v>2246</v>
      </c>
      <c r="B21" s="1852" t="s">
        <v>16</v>
      </c>
      <c r="C21" s="1852" t="s">
        <v>2257</v>
      </c>
      <c r="D21" s="1852" t="s">
        <v>2258</v>
      </c>
      <c r="E21" s="1852" t="s">
        <v>2259</v>
      </c>
      <c r="F21" s="1852" t="s">
        <v>51</v>
      </c>
      <c r="G21" s="1852" t="s">
        <v>22</v>
      </c>
      <c r="H21" s="1852" t="s">
        <v>22</v>
      </c>
      <c r="I21" s="1852" t="s">
        <v>894</v>
      </c>
    </row>
    <row customHeight="1" ht="11.25">
      <c r="A22" s="1852" t="s">
        <v>2246</v>
      </c>
      <c r="B22" s="1852" t="s">
        <v>16</v>
      </c>
      <c r="C22" s="1852" t="s">
        <v>2263</v>
      </c>
      <c r="D22" s="1852" t="s">
        <v>2264</v>
      </c>
      <c r="E22" s="1852" t="s">
        <v>2265</v>
      </c>
      <c r="F22" s="1852" t="s">
        <v>51</v>
      </c>
      <c r="G22" s="1852" t="s">
        <v>22</v>
      </c>
      <c r="H22" s="1852" t="s">
        <v>22</v>
      </c>
      <c r="I22" s="1852" t="s">
        <v>894</v>
      </c>
    </row>
    <row customHeight="1" ht="11.25">
      <c r="A23" s="1852" t="s">
        <v>2246</v>
      </c>
      <c r="B23" s="1852" t="s">
        <v>16</v>
      </c>
      <c r="C23" s="1852" t="s">
        <v>2266</v>
      </c>
      <c r="D23" s="1852" t="s">
        <v>2267</v>
      </c>
      <c r="E23" s="1852" t="s">
        <v>2268</v>
      </c>
      <c r="F23" s="1852" t="s">
        <v>51</v>
      </c>
      <c r="G23" s="1852" t="s">
        <v>2269</v>
      </c>
      <c r="H23" s="1852" t="s">
        <v>22</v>
      </c>
      <c r="I23" s="1852" t="s">
        <v>894</v>
      </c>
    </row>
    <row customHeight="1" ht="11.25">
      <c r="A24" s="1852" t="s">
        <v>2246</v>
      </c>
      <c r="B24" s="1852" t="s">
        <v>16</v>
      </c>
      <c r="C24" s="1852" t="s">
        <v>2270</v>
      </c>
      <c r="D24" s="1852" t="s">
        <v>2271</v>
      </c>
      <c r="E24" s="1852" t="s">
        <v>2272</v>
      </c>
      <c r="F24" s="1852" t="s">
        <v>2273</v>
      </c>
      <c r="G24" s="1852" t="s">
        <v>22</v>
      </c>
      <c r="H24" s="1852" t="s">
        <v>22</v>
      </c>
      <c r="I24" s="1852" t="s">
        <v>894</v>
      </c>
    </row>
    <row customHeight="1" ht="11.25">
      <c r="A25" s="1852" t="s">
        <v>2246</v>
      </c>
      <c r="B25" s="1852" t="s">
        <v>16</v>
      </c>
      <c r="C25" s="1852" t="s">
        <v>2281</v>
      </c>
      <c r="D25" s="1852" t="s">
        <v>2282</v>
      </c>
      <c r="E25" s="1852" t="s">
        <v>2249</v>
      </c>
      <c r="F25" s="1852" t="s">
        <v>2283</v>
      </c>
      <c r="G25" s="1852" t="s">
        <v>2284</v>
      </c>
      <c r="H25" s="1852" t="s">
        <v>22</v>
      </c>
      <c r="I25" s="1852" t="s">
        <v>894</v>
      </c>
    </row>
    <row customHeight="1" ht="11.25">
      <c r="A26" s="1852" t="s">
        <v>2246</v>
      </c>
      <c r="B26" s="1852" t="s">
        <v>16</v>
      </c>
      <c r="C26" s="1852" t="s">
        <v>22</v>
      </c>
      <c r="D26" s="1852" t="s">
        <v>2285</v>
      </c>
      <c r="E26" s="1852" t="s">
        <v>2286</v>
      </c>
      <c r="F26" s="1852" t="s">
        <v>51</v>
      </c>
      <c r="G26" s="1852" t="s">
        <v>22</v>
      </c>
      <c r="H26" s="1852" t="s">
        <v>22</v>
      </c>
      <c r="I26" s="1852" t="s">
        <v>894</v>
      </c>
    </row>
    <row customHeight="1" ht="11.25">
      <c r="A27" s="1852" t="s">
        <v>2246</v>
      </c>
      <c r="B27" s="1852" t="s">
        <v>16</v>
      </c>
      <c r="C27" s="1852" t="s">
        <v>2291</v>
      </c>
      <c r="D27" s="1852" t="s">
        <v>2292</v>
      </c>
      <c r="E27" s="1852" t="s">
        <v>2289</v>
      </c>
      <c r="F27" s="1852" t="s">
        <v>2293</v>
      </c>
      <c r="G27" s="1852" t="s">
        <v>2294</v>
      </c>
      <c r="H27" s="1852" t="s">
        <v>22</v>
      </c>
      <c r="I27" s="1852" t="s">
        <v>894</v>
      </c>
    </row>
    <row customHeight="1" ht="11.25">
      <c r="A28" s="1852" t="s">
        <v>2246</v>
      </c>
      <c r="B28" s="1852" t="s">
        <v>16</v>
      </c>
      <c r="C28" s="1852" t="s">
        <v>2247</v>
      </c>
      <c r="D28" s="1852" t="s">
        <v>2248</v>
      </c>
      <c r="E28" s="1852" t="s">
        <v>2249</v>
      </c>
      <c r="F28" s="1852" t="s">
        <v>2250</v>
      </c>
      <c r="G28" s="1852" t="s">
        <v>22</v>
      </c>
      <c r="H28" s="1852" t="s">
        <v>22</v>
      </c>
      <c r="I28" s="1852" t="s">
        <v>854</v>
      </c>
    </row>
    <row customHeight="1" ht="11.25">
      <c r="A29" s="1852" t="s">
        <v>2246</v>
      </c>
      <c r="B29" s="1852" t="s">
        <v>16</v>
      </c>
      <c r="C29" s="1852" t="s">
        <v>2254</v>
      </c>
      <c r="D29" s="1852" t="s">
        <v>2255</v>
      </c>
      <c r="E29" s="1852" t="s">
        <v>2256</v>
      </c>
      <c r="F29" s="1852" t="s">
        <v>51</v>
      </c>
      <c r="G29" s="1852" t="s">
        <v>22</v>
      </c>
      <c r="H29" s="1852" t="s">
        <v>22</v>
      </c>
      <c r="I29" s="1852" t="s">
        <v>854</v>
      </c>
    </row>
    <row customHeight="1" ht="11.25">
      <c r="A30" s="1852" t="s">
        <v>2246</v>
      </c>
      <c r="B30" s="1852" t="s">
        <v>16</v>
      </c>
      <c r="C30" s="1852" t="s">
        <v>13</v>
      </c>
      <c r="D30" s="1852" t="s">
        <v>46</v>
      </c>
      <c r="E30" s="1852" t="s">
        <v>49</v>
      </c>
      <c r="F30" s="1852" t="s">
        <v>51</v>
      </c>
      <c r="G30" s="1852" t="s">
        <v>22</v>
      </c>
      <c r="H30" s="1852" t="s">
        <v>22</v>
      </c>
      <c r="I30" s="1852" t="s">
        <v>854</v>
      </c>
    </row>
    <row customHeight="1" ht="11.25">
      <c r="A31" s="1852" t="s">
        <v>2246</v>
      </c>
      <c r="B31" s="1852" t="s">
        <v>16</v>
      </c>
      <c r="C31" s="1852" t="s">
        <v>2295</v>
      </c>
      <c r="D31" s="1852" t="s">
        <v>2296</v>
      </c>
      <c r="E31" s="1852" t="s">
        <v>2297</v>
      </c>
      <c r="F31" s="1852" t="s">
        <v>51</v>
      </c>
      <c r="G31" s="1852" t="s">
        <v>22</v>
      </c>
      <c r="H31" s="1852" t="s">
        <v>22</v>
      </c>
      <c r="I31" s="1852" t="s">
        <v>854</v>
      </c>
    </row>
    <row customHeight="1" ht="11.25">
      <c r="A32" s="1852" t="s">
        <v>2246</v>
      </c>
      <c r="B32" s="1852" t="s">
        <v>16</v>
      </c>
      <c r="C32" s="1852" t="s">
        <v>2298</v>
      </c>
      <c r="D32" s="1852" t="s">
        <v>2299</v>
      </c>
      <c r="E32" s="1852" t="s">
        <v>2300</v>
      </c>
      <c r="F32" s="1852" t="s">
        <v>51</v>
      </c>
      <c r="G32" s="1852" t="s">
        <v>2301</v>
      </c>
      <c r="H32" s="1852" t="s">
        <v>22</v>
      </c>
      <c r="I32" s="1852" t="s">
        <v>854</v>
      </c>
    </row>
    <row customHeight="1" ht="11.25">
      <c r="A33" s="1852" t="s">
        <v>2246</v>
      </c>
      <c r="B33" s="1852" t="s">
        <v>16</v>
      </c>
      <c r="C33" s="1852" t="s">
        <v>2302</v>
      </c>
      <c r="D33" s="1852" t="s">
        <v>2303</v>
      </c>
      <c r="E33" s="1852" t="s">
        <v>2304</v>
      </c>
      <c r="F33" s="1852" t="s">
        <v>51</v>
      </c>
      <c r="G33" s="1852" t="s">
        <v>22</v>
      </c>
      <c r="H33" s="1852" t="s">
        <v>22</v>
      </c>
      <c r="I33" s="1852" t="s">
        <v>854</v>
      </c>
    </row>
    <row customHeight="1" ht="11.25">
      <c r="A34" s="1852" t="s">
        <v>2246</v>
      </c>
      <c r="B34" s="1852" t="s">
        <v>16</v>
      </c>
      <c r="C34" s="1852" t="s">
        <v>2305</v>
      </c>
      <c r="D34" s="1852" t="s">
        <v>2306</v>
      </c>
      <c r="E34" s="1852" t="s">
        <v>2307</v>
      </c>
      <c r="F34" s="1852" t="s">
        <v>51</v>
      </c>
      <c r="G34" s="1852" t="s">
        <v>2308</v>
      </c>
      <c r="H34" s="1852" t="s">
        <v>22</v>
      </c>
      <c r="I34" s="1852" t="s">
        <v>854</v>
      </c>
    </row>
    <row customHeight="1" ht="11.25">
      <c r="A35" s="1852" t="s">
        <v>2246</v>
      </c>
      <c r="B35" s="1852" t="s">
        <v>16</v>
      </c>
      <c r="C35" s="1852" t="s">
        <v>2257</v>
      </c>
      <c r="D35" s="1852" t="s">
        <v>2258</v>
      </c>
      <c r="E35" s="1852" t="s">
        <v>2259</v>
      </c>
      <c r="F35" s="1852" t="s">
        <v>51</v>
      </c>
      <c r="G35" s="1852" t="s">
        <v>22</v>
      </c>
      <c r="H35" s="1852" t="s">
        <v>22</v>
      </c>
      <c r="I35" s="1852" t="s">
        <v>854</v>
      </c>
    </row>
    <row customHeight="1" ht="11.25">
      <c r="A36" s="1852" t="s">
        <v>2246</v>
      </c>
      <c r="B36" s="1852" t="s">
        <v>16</v>
      </c>
      <c r="C36" s="1852" t="s">
        <v>2260</v>
      </c>
      <c r="D36" s="1852" t="s">
        <v>2261</v>
      </c>
      <c r="E36" s="1852" t="s">
        <v>2262</v>
      </c>
      <c r="F36" s="1852" t="s">
        <v>51</v>
      </c>
      <c r="G36" s="1852" t="s">
        <v>22</v>
      </c>
      <c r="H36" s="1852" t="s">
        <v>22</v>
      </c>
      <c r="I36" s="1852" t="s">
        <v>854</v>
      </c>
    </row>
    <row customHeight="1" ht="11.25">
      <c r="A37" s="1852" t="s">
        <v>2246</v>
      </c>
      <c r="B37" s="1852" t="s">
        <v>16</v>
      </c>
      <c r="C37" s="1852" t="s">
        <v>2263</v>
      </c>
      <c r="D37" s="1852" t="s">
        <v>2264</v>
      </c>
      <c r="E37" s="1852" t="s">
        <v>2265</v>
      </c>
      <c r="F37" s="1852" t="s">
        <v>51</v>
      </c>
      <c r="G37" s="1852" t="s">
        <v>22</v>
      </c>
      <c r="H37" s="1852" t="s">
        <v>22</v>
      </c>
      <c r="I37" s="1852" t="s">
        <v>854</v>
      </c>
    </row>
    <row customHeight="1" ht="11.25">
      <c r="A38" s="1852" t="s">
        <v>2246</v>
      </c>
      <c r="B38" s="1852" t="s">
        <v>16</v>
      </c>
      <c r="C38" s="1852" t="s">
        <v>2270</v>
      </c>
      <c r="D38" s="1852" t="s">
        <v>2271</v>
      </c>
      <c r="E38" s="1852" t="s">
        <v>2272</v>
      </c>
      <c r="F38" s="1852" t="s">
        <v>2273</v>
      </c>
      <c r="G38" s="1852" t="s">
        <v>22</v>
      </c>
      <c r="H38" s="1852" t="s">
        <v>22</v>
      </c>
      <c r="I38" s="1852" t="s">
        <v>854</v>
      </c>
    </row>
    <row customHeight="1" ht="11.25">
      <c r="A39" s="1852" t="s">
        <v>2246</v>
      </c>
      <c r="B39" s="1852" t="s">
        <v>16</v>
      </c>
      <c r="C39" s="1852" t="s">
        <v>2278</v>
      </c>
      <c r="D39" s="1852" t="s">
        <v>2279</v>
      </c>
      <c r="E39" s="1852" t="s">
        <v>2280</v>
      </c>
      <c r="F39" s="1852" t="s">
        <v>51</v>
      </c>
      <c r="G39" s="1852" t="s">
        <v>22</v>
      </c>
      <c r="H39" s="1852" t="s">
        <v>22</v>
      </c>
      <c r="I39" s="1852" t="s">
        <v>854</v>
      </c>
    </row>
    <row customHeight="1" ht="11.25">
      <c r="A40" s="1852" t="s">
        <v>2246</v>
      </c>
      <c r="B40" s="1852" t="s">
        <v>16</v>
      </c>
      <c r="C40" s="1852" t="s">
        <v>2281</v>
      </c>
      <c r="D40" s="1852" t="s">
        <v>2282</v>
      </c>
      <c r="E40" s="1852" t="s">
        <v>2249</v>
      </c>
      <c r="F40" s="1852" t="s">
        <v>2283</v>
      </c>
      <c r="G40" s="1852" t="s">
        <v>2284</v>
      </c>
      <c r="H40" s="1852" t="s">
        <v>22</v>
      </c>
      <c r="I40" s="1852" t="s">
        <v>854</v>
      </c>
    </row>
    <row customHeight="1" ht="11.25">
      <c r="A41" s="1852" t="s">
        <v>2246</v>
      </c>
      <c r="B41" s="1852" t="s">
        <v>16</v>
      </c>
      <c r="C41" s="1852" t="s">
        <v>22</v>
      </c>
      <c r="D41" s="1852" t="s">
        <v>2285</v>
      </c>
      <c r="E41" s="1852" t="s">
        <v>2286</v>
      </c>
      <c r="F41" s="1852" t="s">
        <v>51</v>
      </c>
      <c r="G41" s="1852" t="s">
        <v>22</v>
      </c>
      <c r="H41" s="1852" t="s">
        <v>22</v>
      </c>
      <c r="I41" s="1852" t="s">
        <v>854</v>
      </c>
    </row>
    <row customHeight="1" ht="11.25">
      <c r="A42" s="1852" t="s">
        <v>2246</v>
      </c>
      <c r="B42" s="1852" t="s">
        <v>16</v>
      </c>
      <c r="C42" s="1852" t="s">
        <v>2287</v>
      </c>
      <c r="D42" s="1852" t="s">
        <v>2288</v>
      </c>
      <c r="E42" s="1852" t="s">
        <v>2289</v>
      </c>
      <c r="F42" s="1852" t="s">
        <v>2290</v>
      </c>
      <c r="G42" s="1852" t="s">
        <v>22</v>
      </c>
      <c r="H42" s="1852" t="s">
        <v>22</v>
      </c>
      <c r="I42" s="1852" t="s">
        <v>854</v>
      </c>
    </row>
    <row customHeight="1" ht="11.25">
      <c r="A43" s="1852" t="s">
        <v>2246</v>
      </c>
      <c r="B43" s="1852" t="s">
        <v>16</v>
      </c>
      <c r="C43" s="1852" t="s">
        <v>2291</v>
      </c>
      <c r="D43" s="1852" t="s">
        <v>2292</v>
      </c>
      <c r="E43" s="1852" t="s">
        <v>2289</v>
      </c>
      <c r="F43" s="1852" t="s">
        <v>2293</v>
      </c>
      <c r="G43" s="1852" t="s">
        <v>2294</v>
      </c>
      <c r="H43" s="1852" t="s">
        <v>22</v>
      </c>
      <c r="I43" s="1852" t="s">
        <v>854</v>
      </c>
    </row>
    <row customHeight="1" ht="11.25">
      <c r="A44" s="1852" t="s">
        <v>2246</v>
      </c>
      <c r="B44" s="1852" t="s">
        <v>16</v>
      </c>
      <c r="C44" s="1852" t="s">
        <v>2247</v>
      </c>
      <c r="D44" s="1852" t="s">
        <v>2248</v>
      </c>
      <c r="E44" s="1852" t="s">
        <v>2249</v>
      </c>
      <c r="F44" s="1852" t="s">
        <v>2250</v>
      </c>
      <c r="G44" s="1852" t="s">
        <v>22</v>
      </c>
      <c r="H44" s="1852" t="s">
        <v>22</v>
      </c>
      <c r="I44" s="1852" t="s">
        <v>907</v>
      </c>
    </row>
    <row customHeight="1" ht="11.25">
      <c r="A45" s="1852" t="s">
        <v>2246</v>
      </c>
      <c r="B45" s="1852" t="s">
        <v>16</v>
      </c>
      <c r="C45" s="1852" t="s">
        <v>2305</v>
      </c>
      <c r="D45" s="1852" t="s">
        <v>2306</v>
      </c>
      <c r="E45" s="1852" t="s">
        <v>2307</v>
      </c>
      <c r="F45" s="1852" t="s">
        <v>51</v>
      </c>
      <c r="G45" s="1852" t="s">
        <v>2308</v>
      </c>
      <c r="H45" s="1852" t="s">
        <v>22</v>
      </c>
      <c r="I45" s="1852" t="s">
        <v>907</v>
      </c>
    </row>
    <row customHeight="1" ht="11.25">
      <c r="A46" s="1852" t="s">
        <v>2246</v>
      </c>
      <c r="B46" s="1852" t="s">
        <v>16</v>
      </c>
      <c r="C46" s="1852" t="s">
        <v>2257</v>
      </c>
      <c r="D46" s="1852" t="s">
        <v>2258</v>
      </c>
      <c r="E46" s="1852" t="s">
        <v>2259</v>
      </c>
      <c r="F46" s="1852" t="s">
        <v>51</v>
      </c>
      <c r="G46" s="1852" t="s">
        <v>22</v>
      </c>
      <c r="H46" s="1852" t="s">
        <v>22</v>
      </c>
      <c r="I46" s="1852" t="s">
        <v>907</v>
      </c>
    </row>
    <row customHeight="1" ht="11.25">
      <c r="A47" s="1852" t="s">
        <v>2246</v>
      </c>
      <c r="B47" s="1852" t="s">
        <v>16</v>
      </c>
      <c r="C47" s="1852" t="s">
        <v>2263</v>
      </c>
      <c r="D47" s="1852" t="s">
        <v>2264</v>
      </c>
      <c r="E47" s="1852" t="s">
        <v>2265</v>
      </c>
      <c r="F47" s="1852" t="s">
        <v>51</v>
      </c>
      <c r="G47" s="1852" t="s">
        <v>22</v>
      </c>
      <c r="H47" s="1852" t="s">
        <v>22</v>
      </c>
      <c r="I47" s="1852" t="s">
        <v>907</v>
      </c>
    </row>
    <row customHeight="1" ht="11.25">
      <c r="A48" s="1852" t="s">
        <v>2246</v>
      </c>
      <c r="B48" s="1852" t="s">
        <v>16</v>
      </c>
      <c r="C48" s="1852" t="s">
        <v>2270</v>
      </c>
      <c r="D48" s="1852" t="s">
        <v>2271</v>
      </c>
      <c r="E48" s="1852" t="s">
        <v>2272</v>
      </c>
      <c r="F48" s="1852" t="s">
        <v>2273</v>
      </c>
      <c r="G48" s="1852" t="s">
        <v>22</v>
      </c>
      <c r="H48" s="1852" t="s">
        <v>22</v>
      </c>
      <c r="I48" s="1852" t="s">
        <v>907</v>
      </c>
    </row>
    <row customHeight="1" ht="11.25">
      <c r="A49" s="1852" t="s">
        <v>2246</v>
      </c>
      <c r="B49" s="1852" t="s">
        <v>16</v>
      </c>
      <c r="C49" s="1852" t="s">
        <v>2281</v>
      </c>
      <c r="D49" s="1852" t="s">
        <v>2282</v>
      </c>
      <c r="E49" s="1852" t="s">
        <v>2249</v>
      </c>
      <c r="F49" s="1852" t="s">
        <v>2283</v>
      </c>
      <c r="G49" s="1852" t="s">
        <v>2284</v>
      </c>
      <c r="H49" s="1852" t="s">
        <v>22</v>
      </c>
      <c r="I49" s="1852" t="s">
        <v>907</v>
      </c>
    </row>
    <row customHeight="1" ht="11.25">
      <c r="A50" s="1852" t="s">
        <v>2246</v>
      </c>
      <c r="B50" s="1852" t="s">
        <v>16</v>
      </c>
      <c r="C50" s="1852" t="s">
        <v>22</v>
      </c>
      <c r="D50" s="1852" t="s">
        <v>2285</v>
      </c>
      <c r="E50" s="1852" t="s">
        <v>2286</v>
      </c>
      <c r="F50" s="1852" t="s">
        <v>51</v>
      </c>
      <c r="G50" s="1852" t="s">
        <v>22</v>
      </c>
      <c r="H50" s="1852" t="s">
        <v>22</v>
      </c>
      <c r="I50" s="1852" t="s">
        <v>907</v>
      </c>
    </row>
    <row customHeight="1" ht="11.25">
      <c r="A51" s="1852" t="s">
        <v>2246</v>
      </c>
      <c r="B51" s="1852" t="s">
        <v>16</v>
      </c>
      <c r="C51" s="1852" t="s">
        <v>2309</v>
      </c>
      <c r="D51" s="1852" t="s">
        <v>2310</v>
      </c>
      <c r="E51" s="1852" t="s">
        <v>2311</v>
      </c>
      <c r="F51" s="1852" t="s">
        <v>2312</v>
      </c>
      <c r="G51" s="1852" t="s">
        <v>22</v>
      </c>
      <c r="H51" s="1852" t="s">
        <v>22</v>
      </c>
      <c r="I51" s="1852" t="s">
        <v>1618</v>
      </c>
    </row>
    <row customHeight="1" ht="11.25">
      <c r="A52" s="1852" t="s">
        <v>2246</v>
      </c>
      <c r="B52" s="1852" t="s">
        <v>16</v>
      </c>
      <c r="C52" s="1852" t="s">
        <v>2313</v>
      </c>
      <c r="D52" s="1852" t="s">
        <v>2314</v>
      </c>
      <c r="E52" s="1852" t="s">
        <v>2315</v>
      </c>
      <c r="F52" s="1852" t="s">
        <v>575</v>
      </c>
      <c r="G52" s="1852" t="s">
        <v>2316</v>
      </c>
      <c r="H52" s="1852" t="s">
        <v>22</v>
      </c>
      <c r="I52" s="1852" t="s">
        <v>1618</v>
      </c>
    </row>
    <row customHeight="1" ht="11.25">
      <c r="A53" s="1852" t="s">
        <v>2246</v>
      </c>
      <c r="B53" s="1852" t="s">
        <v>16</v>
      </c>
      <c r="C53" s="1852" t="s">
        <v>2257</v>
      </c>
      <c r="D53" s="1852" t="s">
        <v>2258</v>
      </c>
      <c r="E53" s="1852" t="s">
        <v>2259</v>
      </c>
      <c r="F53" s="1852" t="s">
        <v>51</v>
      </c>
      <c r="G53" s="1852" t="s">
        <v>22</v>
      </c>
      <c r="H53" s="1852" t="s">
        <v>22</v>
      </c>
      <c r="I53" s="1852" t="s">
        <v>1618</v>
      </c>
    </row>
    <row customHeight="1" ht="11.25">
      <c r="A54" s="1852" t="s">
        <v>2246</v>
      </c>
      <c r="B54" s="1852" t="s">
        <v>16</v>
      </c>
      <c r="C54" s="1852" t="s">
        <v>2317</v>
      </c>
      <c r="D54" s="1852" t="s">
        <v>2318</v>
      </c>
      <c r="E54" s="1852" t="s">
        <v>2319</v>
      </c>
      <c r="F54" s="1852" t="s">
        <v>51</v>
      </c>
      <c r="G54" s="1852" t="s">
        <v>2320</v>
      </c>
      <c r="H54" s="1852" t="s">
        <v>22</v>
      </c>
      <c r="I54" s="1852" t="s">
        <v>1618</v>
      </c>
    </row>
    <row customHeight="1" ht="11.25">
      <c r="A55" s="1852" t="s">
        <v>2246</v>
      </c>
      <c r="B55" s="1852" t="s">
        <v>16</v>
      </c>
      <c r="C55" s="1852" t="s">
        <v>2321</v>
      </c>
      <c r="D55" s="1852" t="s">
        <v>2322</v>
      </c>
      <c r="E55" s="1852" t="s">
        <v>2323</v>
      </c>
      <c r="F55" s="1852" t="s">
        <v>51</v>
      </c>
      <c r="G55" s="1852" t="s">
        <v>22</v>
      </c>
      <c r="H55" s="1852" t="s">
        <v>22</v>
      </c>
      <c r="I55" s="1852" t="s">
        <v>1618</v>
      </c>
    </row>
    <row customHeight="1" ht="11.25">
      <c r="A56" s="1852" t="s">
        <v>2246</v>
      </c>
      <c r="B56" s="1852" t="s">
        <v>16</v>
      </c>
      <c r="C56" s="1852" t="s">
        <v>22</v>
      </c>
      <c r="D56" s="1852" t="s">
        <v>2285</v>
      </c>
      <c r="E56" s="1852" t="s">
        <v>2286</v>
      </c>
      <c r="F56" s="1852" t="s">
        <v>51</v>
      </c>
      <c r="G56" s="1852" t="s">
        <v>22</v>
      </c>
      <c r="H56" s="1852" t="s">
        <v>22</v>
      </c>
      <c r="I56"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AE9E-E304-5A37-B62F-936ABB0C2866}"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2324</v>
      </c>
      <c r="B1" s="66" t="s">
        <v>2325</v>
      </c>
      <c r="C1" s="66" t="s">
        <v>2326</v>
      </c>
      <c r="D1" s="66" t="s">
        <v>2327</v>
      </c>
      <c r="E1" s="64" t="s">
        <v>2328</v>
      </c>
      <c r="F1" s="64" t="s">
        <v>2329</v>
      </c>
      <c r="G1" s="64" t="s">
        <v>2330</v>
      </c>
    </row>
    <row customHeight="1" ht="11.25">
      <c r="A2" s="375" t="s">
        <v>16</v>
      </c>
      <c r="B2" s="0" t="s">
        <v>100</v>
      </c>
      <c r="C2" s="0" t="s">
        <v>2331</v>
      </c>
      <c r="D2" s="0" t="s">
        <v>100</v>
      </c>
      <c r="E2" s="0" t="s">
        <v>2331</v>
      </c>
      <c r="F2" s="0" t="s">
        <v>2332</v>
      </c>
      <c r="G2" s="0" t="s">
        <v>110</v>
      </c>
    </row>
    <row customHeight="1" ht="11.25">
      <c r="A3" s="375" t="s">
        <v>16</v>
      </c>
      <c r="B3" s="0" t="s">
        <v>100</v>
      </c>
      <c r="C3" s="0" t="s">
        <v>2331</v>
      </c>
      <c r="D3" s="0" t="s">
        <v>2333</v>
      </c>
      <c r="E3" s="0" t="s">
        <v>2334</v>
      </c>
      <c r="F3" s="0" t="s">
        <v>2335</v>
      </c>
      <c r="G3" s="0" t="s">
        <v>111</v>
      </c>
    </row>
    <row customHeight="1" ht="11.25">
      <c r="A4" s="375" t="s">
        <v>16</v>
      </c>
      <c r="B4" s="0" t="s">
        <v>100</v>
      </c>
      <c r="C4" s="0" t="s">
        <v>2331</v>
      </c>
      <c r="D4" s="0" t="s">
        <v>2336</v>
      </c>
      <c r="E4" s="0" t="s">
        <v>2337</v>
      </c>
      <c r="F4" s="0" t="s">
        <v>2335</v>
      </c>
      <c r="G4" s="0" t="s">
        <v>90</v>
      </c>
    </row>
    <row customHeight="1" ht="11.25">
      <c r="A5" s="375" t="s">
        <v>16</v>
      </c>
      <c r="B5" s="0" t="s">
        <v>100</v>
      </c>
      <c r="C5" s="0" t="s">
        <v>2331</v>
      </c>
      <c r="D5" s="0" t="s">
        <v>2338</v>
      </c>
      <c r="E5" s="0" t="s">
        <v>2339</v>
      </c>
      <c r="F5" s="0" t="s">
        <v>2335</v>
      </c>
      <c r="G5" s="0" t="s">
        <v>91</v>
      </c>
    </row>
    <row customHeight="1" ht="11.25">
      <c r="A6" s="375" t="s">
        <v>16</v>
      </c>
      <c r="B6" s="0" t="s">
        <v>100</v>
      </c>
      <c r="C6" s="0" t="s">
        <v>2331</v>
      </c>
      <c r="D6" s="0" t="s">
        <v>2340</v>
      </c>
      <c r="E6" s="0" t="s">
        <v>2341</v>
      </c>
      <c r="F6" s="0" t="s">
        <v>2335</v>
      </c>
      <c r="G6" s="0" t="s">
        <v>112</v>
      </c>
    </row>
    <row customHeight="1" ht="11.25">
      <c r="A7" s="375" t="s">
        <v>16</v>
      </c>
      <c r="B7" s="0" t="s">
        <v>100</v>
      </c>
      <c r="C7" s="0" t="s">
        <v>2331</v>
      </c>
      <c r="D7" s="0" t="s">
        <v>2342</v>
      </c>
      <c r="E7" s="0" t="s">
        <v>2343</v>
      </c>
      <c r="F7" s="0" t="s">
        <v>2335</v>
      </c>
      <c r="G7" s="0" t="s">
        <v>92</v>
      </c>
    </row>
    <row customHeight="1" ht="11.25">
      <c r="A8" s="375" t="s">
        <v>16</v>
      </c>
      <c r="B8" s="0" t="s">
        <v>100</v>
      </c>
      <c r="C8" s="0" t="s">
        <v>2331</v>
      </c>
      <c r="D8" s="0" t="s">
        <v>2344</v>
      </c>
      <c r="E8" s="0" t="s">
        <v>2345</v>
      </c>
      <c r="F8" s="0" t="s">
        <v>2335</v>
      </c>
      <c r="G8" s="0" t="s">
        <v>93</v>
      </c>
    </row>
    <row customHeight="1" ht="11.25">
      <c r="A9" s="375" t="s">
        <v>16</v>
      </c>
      <c r="B9" s="0" t="s">
        <v>100</v>
      </c>
      <c r="C9" s="0" t="s">
        <v>2331</v>
      </c>
      <c r="D9" s="0" t="s">
        <v>2346</v>
      </c>
      <c r="E9" s="0" t="s">
        <v>2347</v>
      </c>
      <c r="F9" s="0" t="s">
        <v>2335</v>
      </c>
      <c r="G9" s="0" t="s">
        <v>113</v>
      </c>
    </row>
    <row customHeight="1" ht="11.25">
      <c r="A10" s="375" t="s">
        <v>16</v>
      </c>
      <c r="B10" s="0" t="s">
        <v>100</v>
      </c>
      <c r="C10" s="0" t="s">
        <v>2331</v>
      </c>
      <c r="D10" s="0" t="s">
        <v>2348</v>
      </c>
      <c r="E10" s="0" t="s">
        <v>2349</v>
      </c>
      <c r="F10" s="0" t="s">
        <v>2350</v>
      </c>
      <c r="G10" s="0" t="s">
        <v>150</v>
      </c>
    </row>
    <row customHeight="1" ht="11.25">
      <c r="A11" s="375" t="s">
        <v>16</v>
      </c>
      <c r="B11" s="0" t="s">
        <v>100</v>
      </c>
      <c r="C11" s="0" t="s">
        <v>2331</v>
      </c>
      <c r="D11" s="0" t="s">
        <v>2351</v>
      </c>
      <c r="E11" s="0" t="s">
        <v>2352</v>
      </c>
      <c r="F11" s="0" t="s">
        <v>2335</v>
      </c>
      <c r="G11" s="0" t="s">
        <v>151</v>
      </c>
    </row>
    <row customHeight="1" ht="11.25">
      <c r="A12" s="375" t="s">
        <v>16</v>
      </c>
      <c r="B12" s="0" t="s">
        <v>100</v>
      </c>
      <c r="C12" s="0" t="s">
        <v>2331</v>
      </c>
      <c r="D12" s="0" t="s">
        <v>2353</v>
      </c>
      <c r="E12" s="0" t="s">
        <v>2354</v>
      </c>
      <c r="F12" s="0" t="s">
        <v>2335</v>
      </c>
      <c r="G12" s="0" t="s">
        <v>152</v>
      </c>
    </row>
    <row customHeight="1" ht="11.25">
      <c r="A13" s="375" t="s">
        <v>16</v>
      </c>
      <c r="B13" s="0" t="s">
        <v>100</v>
      </c>
      <c r="C13" s="0" t="s">
        <v>2331</v>
      </c>
      <c r="D13" s="0" t="s">
        <v>2355</v>
      </c>
      <c r="E13" s="0" t="s">
        <v>2356</v>
      </c>
      <c r="F13" s="0" t="s">
        <v>2335</v>
      </c>
      <c r="G13" s="0" t="s">
        <v>153</v>
      </c>
    </row>
    <row customHeight="1" ht="11.25">
      <c r="A14" s="375" t="s">
        <v>16</v>
      </c>
      <c r="B14" s="0" t="s">
        <v>100</v>
      </c>
      <c r="C14" s="0" t="s">
        <v>2331</v>
      </c>
      <c r="D14" s="0" t="s">
        <v>2357</v>
      </c>
      <c r="E14" s="0" t="s">
        <v>2358</v>
      </c>
      <c r="F14" s="0" t="s">
        <v>2335</v>
      </c>
      <c r="G14" s="0" t="s">
        <v>154</v>
      </c>
    </row>
    <row customHeight="1" ht="11.25">
      <c r="A15" s="375" t="s">
        <v>16</v>
      </c>
      <c r="B15" s="0" t="s">
        <v>100</v>
      </c>
      <c r="C15" s="0" t="s">
        <v>2331</v>
      </c>
      <c r="D15" s="0" t="s">
        <v>2359</v>
      </c>
      <c r="E15" s="0" t="s">
        <v>2360</v>
      </c>
      <c r="F15" s="0" t="s">
        <v>2335</v>
      </c>
      <c r="G15" s="0" t="s">
        <v>155</v>
      </c>
    </row>
    <row customHeight="1" ht="11.25">
      <c r="A16" s="375" t="s">
        <v>16</v>
      </c>
      <c r="B16" s="0" t="s">
        <v>100</v>
      </c>
      <c r="C16" s="0" t="s">
        <v>2331</v>
      </c>
      <c r="D16" s="0" t="s">
        <v>101</v>
      </c>
      <c r="E16" s="0" t="s">
        <v>102</v>
      </c>
      <c r="F16" s="0" t="s">
        <v>2361</v>
      </c>
      <c r="G16" s="0" t="s">
        <v>99</v>
      </c>
    </row>
    <row customHeight="1" ht="11.25">
      <c r="A17" s="375" t="s">
        <v>16</v>
      </c>
      <c r="B17" s="0" t="s">
        <v>100</v>
      </c>
      <c r="C17" s="0" t="s">
        <v>2331</v>
      </c>
      <c r="D17" s="0" t="s">
        <v>2362</v>
      </c>
      <c r="E17" s="0" t="s">
        <v>2363</v>
      </c>
      <c r="F17" s="0" t="s">
        <v>2335</v>
      </c>
      <c r="G17" s="0" t="s">
        <v>1468</v>
      </c>
    </row>
    <row customHeight="1" ht="11.25">
      <c r="A18" s="375" t="s">
        <v>16</v>
      </c>
      <c r="B18" s="0" t="s">
        <v>100</v>
      </c>
      <c r="C18" s="0" t="s">
        <v>2331</v>
      </c>
      <c r="D18" s="0" t="s">
        <v>2364</v>
      </c>
      <c r="E18" s="0" t="s">
        <v>2365</v>
      </c>
      <c r="F18" s="0" t="s">
        <v>2335</v>
      </c>
      <c r="G18" s="0" t="s">
        <v>1480</v>
      </c>
    </row>
    <row customHeight="1" ht="11.25">
      <c r="A19" s="375" t="s">
        <v>16</v>
      </c>
      <c r="B19" s="0" t="s">
        <v>100</v>
      </c>
      <c r="C19" s="0" t="s">
        <v>2331</v>
      </c>
      <c r="D19" s="0" t="s">
        <v>2366</v>
      </c>
      <c r="E19" s="0" t="s">
        <v>2367</v>
      </c>
      <c r="F19" s="0" t="s">
        <v>2335</v>
      </c>
      <c r="G19" s="0" t="s">
        <v>1494</v>
      </c>
    </row>
    <row customHeight="1" ht="11.25">
      <c r="A20" s="375" t="s">
        <v>16</v>
      </c>
      <c r="B20" s="0" t="s">
        <v>100</v>
      </c>
      <c r="C20" s="0" t="s">
        <v>2331</v>
      </c>
      <c r="D20" s="0" t="s">
        <v>2368</v>
      </c>
      <c r="E20" s="0" t="s">
        <v>2369</v>
      </c>
      <c r="F20" s="0" t="s">
        <v>2335</v>
      </c>
      <c r="G20" s="0" t="s">
        <v>1506</v>
      </c>
    </row>
    <row customHeight="1" ht="11.25">
      <c r="A21" s="375" t="s">
        <v>16</v>
      </c>
      <c r="B21" s="0" t="s">
        <v>100</v>
      </c>
      <c r="C21" s="0" t="s">
        <v>2331</v>
      </c>
      <c r="D21" s="0" t="s">
        <v>2370</v>
      </c>
      <c r="E21" s="0" t="s">
        <v>2371</v>
      </c>
      <c r="F21" s="0" t="s">
        <v>2335</v>
      </c>
      <c r="G21" s="0" t="s">
        <v>1515</v>
      </c>
    </row>
    <row customHeight="1" ht="11.25">
      <c r="A22" s="375" t="s">
        <v>16</v>
      </c>
      <c r="B22" s="0" t="s">
        <v>100</v>
      </c>
      <c r="C22" s="0" t="s">
        <v>2331</v>
      </c>
      <c r="D22" s="0" t="s">
        <v>2372</v>
      </c>
      <c r="E22" s="0" t="s">
        <v>2373</v>
      </c>
      <c r="F22" s="0" t="s">
        <v>2335</v>
      </c>
      <c r="G22" s="0" t="s">
        <v>1531</v>
      </c>
    </row>
    <row customHeight="1" ht="11.25">
      <c r="A23" s="375"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8918C-32DB-6828-E4E1-DB6E945D61A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2377</v>
      </c>
      <c r="B1" s="837" t="s">
        <v>2378</v>
      </c>
      <c r="C1" s="1161" t="s">
        <v>2379</v>
      </c>
      <c r="D1" s="837" t="s">
        <v>2380</v>
      </c>
      <c r="E1" s="837" t="s">
        <v>2381</v>
      </c>
      <c r="F1" s="1161" t="s">
        <v>2382</v>
      </c>
      <c r="G1" s="1161" t="s">
        <v>2383</v>
      </c>
      <c r="H1" s="1161" t="s">
        <v>2384</v>
      </c>
      <c r="I1" s="1161" t="s">
        <v>2385</v>
      </c>
    </row>
    <row customHeight="1" ht="11.25">
      <c r="A2" s="1693" t="s">
        <v>110</v>
      </c>
      <c r="B2" s="1693" t="s">
        <v>2386</v>
      </c>
      <c r="C2" s="1693" t="s">
        <v>22</v>
      </c>
      <c r="D2" s="1693" t="s">
        <v>2387</v>
      </c>
      <c r="E2" s="1693" t="s">
        <v>2388</v>
      </c>
      <c r="F2" s="1693" t="s">
        <v>22</v>
      </c>
      <c r="G2" s="1693" t="s">
        <v>22</v>
      </c>
      <c r="H2" s="1693" t="s">
        <v>22</v>
      </c>
      <c r="I2" s="1693" t="s">
        <v>22</v>
      </c>
    </row>
    <row customHeight="1" ht="11.25">
      <c r="A3" s="1693" t="s">
        <v>111</v>
      </c>
      <c r="B3" s="1693" t="s">
        <v>2389</v>
      </c>
      <c r="C3" s="1693" t="s">
        <v>22</v>
      </c>
      <c r="D3" s="1693" t="s">
        <v>2390</v>
      </c>
      <c r="E3" s="1693" t="s">
        <v>2388</v>
      </c>
      <c r="F3" s="1693" t="s">
        <v>22</v>
      </c>
      <c r="G3" s="1693" t="s">
        <v>22</v>
      </c>
      <c r="H3" s="1693" t="s">
        <v>22</v>
      </c>
      <c r="I3" s="1693" t="s">
        <v>22</v>
      </c>
    </row>
    <row customHeight="1" ht="11.25">
      <c r="A4" s="1693" t="s">
        <v>90</v>
      </c>
      <c r="B4" s="1693" t="s">
        <v>2391</v>
      </c>
      <c r="C4" s="1693" t="s">
        <v>22</v>
      </c>
      <c r="D4" s="1693" t="s">
        <v>2392</v>
      </c>
      <c r="E4" s="1693" t="s">
        <v>2388</v>
      </c>
      <c r="F4" s="1693" t="s">
        <v>22</v>
      </c>
      <c r="G4" s="1693" t="s">
        <v>22</v>
      </c>
      <c r="H4" s="1693" t="s">
        <v>22</v>
      </c>
      <c r="I4" s="1693" t="s">
        <v>22</v>
      </c>
    </row>
    <row customHeight="1" ht="11.25">
      <c r="A5" s="1693" t="s">
        <v>91</v>
      </c>
      <c r="B5" s="1693" t="s">
        <v>2393</v>
      </c>
      <c r="C5" s="1693" t="s">
        <v>22</v>
      </c>
      <c r="D5" s="1693" t="s">
        <v>2394</v>
      </c>
      <c r="E5" s="1693" t="s">
        <v>2388</v>
      </c>
      <c r="F5" s="1693" t="s">
        <v>22</v>
      </c>
      <c r="G5" s="1693" t="s">
        <v>22</v>
      </c>
      <c r="H5" s="1693" t="s">
        <v>22</v>
      </c>
      <c r="I5" s="1693" t="s">
        <v>22</v>
      </c>
    </row>
    <row customHeight="1" ht="11.25">
      <c r="A6" s="1693" t="s">
        <v>112</v>
      </c>
      <c r="B6" s="1693" t="s">
        <v>2395</v>
      </c>
      <c r="C6" s="1693" t="s">
        <v>22</v>
      </c>
      <c r="D6" s="1693" t="s">
        <v>2396</v>
      </c>
      <c r="E6" s="1693" t="s">
        <v>2397</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A1F1B-30FA-C7FB-CD5A-3CEE8CCF1F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BBE69-AFEB-A28B-536D-6996110AC07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850D4-C369-676C-1AA6-3C79A6B6D52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2398</v>
      </c>
    </row>
    <row customHeight="1" ht="11.25">
      <c r="A2" s="185" t="s">
        <v>98</v>
      </c>
      <c r="B2" s="185" t="s">
        <v>2399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904C7-09ED-C0CF-DB26-8D9733DD88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2400</v>
      </c>
      <c r="B1" s="837" t="s">
        <v>2401</v>
      </c>
    </row>
    <row customHeight="1" ht="11.25">
      <c r="A2" s="837">
        <v>4213775</v>
      </c>
      <c r="B2" s="837" t="s">
        <v>1221</v>
      </c>
    </row>
    <row customHeight="1" ht="11.25">
      <c r="A3" s="837">
        <v>4213784</v>
      </c>
      <c r="B3" s="837" t="s">
        <v>1255</v>
      </c>
    </row>
    <row customHeight="1" ht="11.25">
      <c r="A4" s="837">
        <v>4213781</v>
      </c>
      <c r="B4" s="837" t="s">
        <v>1248</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1388</v>
      </c>
    </row>
    <row customHeight="1" ht="11.25">
      <c r="A10" s="837">
        <v>4213783</v>
      </c>
      <c r="B10" s="837" t="s">
        <v>1403</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189FE-6188-4318-D3FF-9735858E0C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2400</v>
      </c>
      <c r="B1" s="837" t="s">
        <v>2402</v>
      </c>
    </row>
    <row customHeight="1" ht="11.25">
      <c r="A2" s="837" t="s">
        <v>2403</v>
      </c>
      <c r="B2" s="837" t="s">
        <v>1500</v>
      </c>
    </row>
    <row customHeight="1" ht="11.25">
      <c r="A3" s="837" t="s">
        <v>2404</v>
      </c>
      <c r="B3" s="837" t="s">
        <v>1510</v>
      </c>
    </row>
    <row customHeight="1" ht="11.25">
      <c r="A4" s="837" t="s">
        <v>2405</v>
      </c>
      <c r="B4" s="837" t="s">
        <v>1519</v>
      </c>
    </row>
    <row customHeight="1" ht="11.25">
      <c r="A5" s="837" t="s">
        <v>2406</v>
      </c>
      <c r="B5" s="837" t="s">
        <v>1528</v>
      </c>
    </row>
    <row customHeight="1" ht="11.25">
      <c r="A6" s="837" t="s">
        <v>2407</v>
      </c>
      <c r="B6" s="837" t="s">
        <v>1534</v>
      </c>
    </row>
    <row customHeight="1" ht="11.25">
      <c r="A7" s="837" t="s">
        <v>2408</v>
      </c>
      <c r="B7" s="837" t="s">
        <v>1542</v>
      </c>
    </row>
    <row customHeight="1" ht="11.25">
      <c r="A8" s="837" t="s">
        <v>2409</v>
      </c>
      <c r="B8" s="837" t="s">
        <v>1549</v>
      </c>
    </row>
    <row customHeight="1" ht="11.25">
      <c r="A9" s="837" t="s">
        <v>2410</v>
      </c>
      <c r="B9" s="837" t="s">
        <v>1555</v>
      </c>
    </row>
    <row customHeight="1" ht="11.25">
      <c r="A10" s="837" t="s">
        <v>2411</v>
      </c>
      <c r="B10" s="837" t="s">
        <v>1559</v>
      </c>
    </row>
    <row customHeight="1" ht="11.25">
      <c r="A11" s="837" t="s">
        <v>2412</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CBC06-6D54-C86B-CF11-375FFF39C938}"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2324</v>
      </c>
      <c r="B1" s="375" t="s">
        <v>2325</v>
      </c>
      <c r="C1" s="375" t="s">
        <v>2326</v>
      </c>
      <c r="D1" s="375"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CFB13-7AB7-589E-F0A8-EC67C82107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2413</v>
      </c>
      <c r="B1" s="837" t="s">
        <v>2414</v>
      </c>
      <c r="C1" s="837" t="s">
        <v>1166</v>
      </c>
    </row>
    <row customHeight="1" ht="11.25">
      <c r="A2" s="837">
        <v>4189678</v>
      </c>
      <c r="B2" s="837" t="s">
        <v>2415</v>
      </c>
      <c r="C2" s="837" t="s">
        <v>2416</v>
      </c>
    </row>
    <row customHeight="1" ht="11.25">
      <c r="A3" s="837">
        <v>4190415</v>
      </c>
      <c r="B3" s="837" t="s">
        <v>2417</v>
      </c>
      <c r="C3" s="837"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EEF39-3E1C-D5BD-A9FF-DA3571E84C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2418</v>
      </c>
      <c r="B1" s="165" t="s">
        <v>2419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C4B78-9609-30BC-E0CE-55380EBAA7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2420</v>
      </c>
      <c r="B1" s="0" t="b">
        <v>1</v>
      </c>
    </row>
    <row customHeight="1" ht="11.25">
      <c r="A2" s="0" t="s">
        <v>2421</v>
      </c>
      <c r="B2" s="0" t="b">
        <v>0</v>
      </c>
    </row>
    <row customHeight="1" ht="11.25">
      <c r="A3" s="0" t="s">
        <v>2422</v>
      </c>
      <c r="B3" s="0" t="b">
        <v>1</v>
      </c>
    </row>
    <row customHeight="1" ht="11.25">
      <c r="A4" s="0" t="s">
        <v>2423</v>
      </c>
      <c r="B4" s="0" t="b">
        <v>0</v>
      </c>
    </row>
    <row customHeight="1" ht="11.25">
      <c r="A5" s="0" t="s">
        <v>2424</v>
      </c>
      <c r="B5" s="0" t="b">
        <v>0</v>
      </c>
    </row>
    <row customHeight="1" ht="11.25">
      <c r="A6" s="0" t="s">
        <v>2425</v>
      </c>
      <c r="B6" s="0" t="b">
        <v>0</v>
      </c>
    </row>
    <row customHeight="1" ht="11.25">
      <c r="A7" s="0" t="s">
        <v>2426</v>
      </c>
      <c r="B7" s="0" t="b">
        <v>0</v>
      </c>
    </row>
    <row customHeight="1" ht="11.25">
      <c r="A8" s="0" t="s">
        <v>2427</v>
      </c>
      <c r="B8" s="0" t="b">
        <v>0</v>
      </c>
    </row>
    <row customHeight="1" ht="11.25">
      <c r="A9" s="0" t="s">
        <v>2428</v>
      </c>
      <c r="B9" s="0" t="b">
        <v>0</v>
      </c>
    </row>
    <row customHeight="1" ht="11.25">
      <c r="A10" s="0" t="s">
        <v>2429</v>
      </c>
      <c r="B10" s="0" t="b">
        <v>0</v>
      </c>
    </row>
    <row customHeight="1" ht="11.25">
      <c r="A11" s="0" t="s">
        <v>2430</v>
      </c>
      <c r="B11" s="0" t="b">
        <v>1</v>
      </c>
    </row>
    <row customHeight="1" ht="11.25">
      <c r="A12" s="0" t="s">
        <v>2431</v>
      </c>
      <c r="B12" s="0" t="b">
        <v>0</v>
      </c>
    </row>
    <row customHeight="1" ht="11.25">
      <c r="A13" s="0" t="s">
        <v>2432</v>
      </c>
      <c r="B13" s="0" t="b">
        <v>0</v>
      </c>
    </row>
    <row customHeight="1" ht="11.25">
      <c r="A14" s="0" t="s">
        <v>2433</v>
      </c>
      <c r="B14" s="0" t="b">
        <v>0</v>
      </c>
    </row>
    <row customHeight="1" ht="11.25">
      <c r="A15" s="0" t="s">
        <v>2434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54867-9C8D-1B69-808C-A17B46FFB5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3D2B1-6F3E-A16D-3715-569A20EB02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2435</v>
      </c>
      <c r="B1" s="69" t="s">
        <v>2436</v>
      </c>
    </row>
    <row customHeight="1" ht="11.25">
      <c r="A2" s="66" t="s">
        <v>2437</v>
      </c>
      <c r="B2" s="66" t="s">
        <v>2438</v>
      </c>
    </row>
    <row customHeight="1" ht="11.25">
      <c r="A3" s="66" t="s">
        <v>2439</v>
      </c>
      <c r="B3" s="66" t="s">
        <v>2440</v>
      </c>
    </row>
    <row customHeight="1" ht="11.25">
      <c r="A4" s="66" t="s">
        <v>2441</v>
      </c>
      <c r="B4" s="66" t="s">
        <v>2442</v>
      </c>
    </row>
    <row customHeight="1" ht="11.25">
      <c r="A5" s="66" t="s">
        <v>2443</v>
      </c>
      <c r="B5" s="66" t="s">
        <v>2444</v>
      </c>
    </row>
    <row customHeight="1" ht="11.25">
      <c r="A6" s="66" t="s">
        <v>2445</v>
      </c>
      <c r="B6" s="66" t="s">
        <v>2446</v>
      </c>
    </row>
    <row customHeight="1" ht="11.25">
      <c r="A7" s="66" t="s">
        <v>2447</v>
      </c>
      <c r="B7" s="66" t="s">
        <v>2448</v>
      </c>
    </row>
    <row customHeight="1" ht="11.25">
      <c r="A8" s="66" t="s">
        <v>2449</v>
      </c>
      <c r="B8" s="66" t="s">
        <v>2450</v>
      </c>
    </row>
    <row customHeight="1" ht="11.25">
      <c r="A9" s="66" t="s">
        <v>2451</v>
      </c>
      <c r="B9" s="66" t="s">
        <v>2452</v>
      </c>
    </row>
    <row customHeight="1" ht="11.25">
      <c r="A10" s="66" t="s">
        <v>2453</v>
      </c>
      <c r="B10" s="66" t="s">
        <v>2454</v>
      </c>
    </row>
    <row customHeight="1" ht="11.25">
      <c r="A11" s="66" t="s">
        <v>2455</v>
      </c>
      <c r="B11" s="66" t="s">
        <v>2456</v>
      </c>
    </row>
    <row customHeight="1" ht="11.25">
      <c r="A12" s="66" t="s">
        <v>2457</v>
      </c>
      <c r="B12" s="66" t="s">
        <v>2458</v>
      </c>
    </row>
    <row customHeight="1" ht="11.25">
      <c r="A13" s="66" t="s">
        <v>2459</v>
      </c>
      <c r="B13" s="66" t="s">
        <v>2460</v>
      </c>
    </row>
    <row customHeight="1" ht="11.25">
      <c r="A14" s="66" t="s">
        <v>2461</v>
      </c>
      <c r="B14" s="66" t="s">
        <v>2462</v>
      </c>
    </row>
    <row customHeight="1" ht="11.25">
      <c r="A15" s="66" t="s">
        <v>2463</v>
      </c>
      <c r="B15" s="66" t="s">
        <v>2464</v>
      </c>
    </row>
    <row customHeight="1" ht="11.25">
      <c r="A16" s="66" t="s">
        <v>2465</v>
      </c>
      <c r="B16" s="66" t="s">
        <v>2466</v>
      </c>
    </row>
    <row customHeight="1" ht="11.25">
      <c r="A17" s="66" t="s">
        <v>2467</v>
      </c>
      <c r="B17" s="66" t="s">
        <v>2468</v>
      </c>
    </row>
    <row customHeight="1" ht="11.25">
      <c r="A18" s="66" t="s">
        <v>2469</v>
      </c>
      <c r="B18" s="66" t="s">
        <v>2470</v>
      </c>
    </row>
    <row customHeight="1" ht="11.25">
      <c r="A19" s="66" t="s">
        <v>2471</v>
      </c>
      <c r="B19" s="66" t="s">
        <v>2472</v>
      </c>
    </row>
    <row customHeight="1" ht="11.25">
      <c r="A20" s="66" t="s">
        <v>2473</v>
      </c>
      <c r="B20" s="66" t="s">
        <v>2474</v>
      </c>
    </row>
    <row customHeight="1" ht="11.25">
      <c r="A21" s="66" t="s">
        <v>2475</v>
      </c>
      <c r="B21" s="66" t="s">
        <v>2476</v>
      </c>
    </row>
    <row customHeight="1" ht="11.25">
      <c r="A22" s="66" t="s">
        <v>2477</v>
      </c>
      <c r="B22" s="66" t="s">
        <v>2478</v>
      </c>
    </row>
    <row customHeight="1" ht="11.25">
      <c r="A23" s="66" t="s">
        <v>2479</v>
      </c>
      <c r="B23" s="66" t="s">
        <v>2480</v>
      </c>
    </row>
    <row customHeight="1" ht="11.25">
      <c r="A24" s="66" t="s">
        <v>2481</v>
      </c>
      <c r="B24" s="66" t="s">
        <v>2482</v>
      </c>
    </row>
    <row customHeight="1" ht="11.25">
      <c r="A25" s="66" t="s">
        <v>2483</v>
      </c>
      <c r="B25" s="66" t="s">
        <v>2484</v>
      </c>
    </row>
    <row customHeight="1" ht="11.25">
      <c r="A26" s="66" t="s">
        <v>2485</v>
      </c>
      <c r="B26" s="66" t="s">
        <v>2486</v>
      </c>
    </row>
    <row customHeight="1" ht="11.25">
      <c r="A27" s="66" t="s">
        <v>2487</v>
      </c>
      <c r="B27" s="66" t="s">
        <v>2488</v>
      </c>
    </row>
    <row customHeight="1" ht="11.25">
      <c r="A28" s="66" t="s">
        <v>2489</v>
      </c>
      <c r="B28" s="66" t="s">
        <v>2490</v>
      </c>
    </row>
    <row customHeight="1" ht="11.25">
      <c r="A29" s="66" t="s">
        <v>2491</v>
      </c>
      <c r="B29" s="66" t="s">
        <v>2492</v>
      </c>
    </row>
    <row customHeight="1" ht="11.25">
      <c r="A30" s="66" t="s">
        <v>2493</v>
      </c>
      <c r="B30" s="66" t="s">
        <v>2494</v>
      </c>
    </row>
    <row customHeight="1" ht="11.25">
      <c r="A31" s="66" t="s">
        <v>2495</v>
      </c>
      <c r="B31" s="66" t="s">
        <v>2496</v>
      </c>
    </row>
    <row customHeight="1" ht="11.25">
      <c r="A32" s="66" t="s">
        <v>2497</v>
      </c>
      <c r="B32" s="66" t="s">
        <v>2498</v>
      </c>
    </row>
    <row customHeight="1" ht="11.25">
      <c r="A33" s="66" t="s">
        <v>2499</v>
      </c>
      <c r="B33" s="66" t="s">
        <v>2500</v>
      </c>
    </row>
    <row customHeight="1" ht="11.25">
      <c r="A34" s="66" t="s">
        <v>2501</v>
      </c>
      <c r="B34" s="66" t="s">
        <v>2502</v>
      </c>
    </row>
    <row customHeight="1" ht="11.25">
      <c r="A35" s="66" t="s">
        <v>2503</v>
      </c>
      <c r="B35" s="66" t="s">
        <v>2504</v>
      </c>
    </row>
    <row customHeight="1" ht="11.25">
      <c r="A36" s="66" t="s">
        <v>2505</v>
      </c>
      <c r="B36" s="66" t="s">
        <v>2506</v>
      </c>
    </row>
    <row customHeight="1" ht="11.25">
      <c r="A37" s="66" t="s">
        <v>2507</v>
      </c>
      <c r="B37" s="66" t="s">
        <v>2508</v>
      </c>
    </row>
    <row customHeight="1" ht="11.25">
      <c r="A38" s="66" t="s">
        <v>2509</v>
      </c>
      <c r="B38" s="66" t="s">
        <v>2510</v>
      </c>
    </row>
    <row customHeight="1" ht="11.25">
      <c r="A39" s="66" t="s">
        <v>2511</v>
      </c>
      <c r="B39" s="66" t="s">
        <v>2512</v>
      </c>
    </row>
    <row customHeight="1" ht="11.25">
      <c r="A40" s="66" t="s">
        <v>2513</v>
      </c>
      <c r="B40" s="66" t="s">
        <v>2514</v>
      </c>
    </row>
    <row customHeight="1" ht="11.25">
      <c r="A41" s="66" t="s">
        <v>2515</v>
      </c>
      <c r="B41" s="66" t="s">
        <v>2516</v>
      </c>
    </row>
    <row customHeight="1" ht="11.25">
      <c r="A42" s="66" t="s">
        <v>2517</v>
      </c>
      <c r="B42" s="66" t="s">
        <v>2518</v>
      </c>
    </row>
    <row customHeight="1" ht="11.25">
      <c r="A43" s="66" t="s">
        <v>2519</v>
      </c>
      <c r="B43" s="66" t="s">
        <v>2520</v>
      </c>
    </row>
    <row customHeight="1" ht="11.25">
      <c r="A44" s="66" t="s">
        <v>2521</v>
      </c>
      <c r="B44" s="66" t="s">
        <v>2522</v>
      </c>
    </row>
    <row customHeight="1" ht="11.25">
      <c r="A45" s="66" t="s">
        <v>2523</v>
      </c>
      <c r="B45" s="66" t="s">
        <v>2524</v>
      </c>
    </row>
    <row customHeight="1" ht="11.25">
      <c r="A46" s="66" t="s">
        <v>2525</v>
      </c>
      <c r="B46" s="66" t="s">
        <v>2526</v>
      </c>
    </row>
    <row customHeight="1" ht="11.25">
      <c r="A47" s="66" t="s">
        <v>2527</v>
      </c>
      <c r="B47" s="66" t="s">
        <v>2528</v>
      </c>
    </row>
    <row customHeight="1" ht="11.25">
      <c r="A48" s="66" t="s">
        <v>2529</v>
      </c>
      <c r="B48" s="66" t="s">
        <v>2530</v>
      </c>
    </row>
    <row customHeight="1" ht="11.25">
      <c r="A49" s="66" t="s">
        <v>2531</v>
      </c>
      <c r="B49" s="66" t="s">
        <v>2532</v>
      </c>
    </row>
    <row customHeight="1" ht="11.25">
      <c r="A50" s="66" t="s">
        <v>2533</v>
      </c>
      <c r="B50" s="66" t="s">
        <v>2534</v>
      </c>
    </row>
    <row customHeight="1" ht="11.25">
      <c r="A51" s="66" t="s">
        <v>2535</v>
      </c>
      <c r="B51" s="66" t="s">
        <v>2536</v>
      </c>
    </row>
    <row customHeight="1" ht="11.25">
      <c r="A52" s="66" t="s">
        <v>2537</v>
      </c>
      <c r="B52" s="66" t="s">
        <v>2538</v>
      </c>
    </row>
    <row customHeight="1" ht="11.25">
      <c r="A53" s="66" t="s">
        <v>2539</v>
      </c>
      <c r="B53" s="66" t="s">
        <v>2540</v>
      </c>
    </row>
    <row customHeight="1" ht="11.25">
      <c r="A54" s="66" t="s">
        <v>2541</v>
      </c>
      <c r="B54" s="66" t="s">
        <v>2542</v>
      </c>
    </row>
    <row customHeight="1" ht="11.25">
      <c r="A55" s="66" t="s">
        <v>2543</v>
      </c>
      <c r="B55" s="66" t="s">
        <v>2544</v>
      </c>
    </row>
    <row customHeight="1" ht="11.25">
      <c r="A56" s="66" t="s">
        <v>2545</v>
      </c>
      <c r="B56" s="66" t="s">
        <v>2546</v>
      </c>
    </row>
    <row customHeight="1" ht="11.25">
      <c r="A57" s="66" t="s">
        <v>2547</v>
      </c>
      <c r="B57" s="66" t="s">
        <v>2548</v>
      </c>
    </row>
    <row customHeight="1" ht="11.25">
      <c r="A58" s="66" t="s">
        <v>2549</v>
      </c>
      <c r="B58" s="66" t="s">
        <v>2550</v>
      </c>
    </row>
    <row customHeight="1" ht="11.25">
      <c r="A59" s="66" t="s">
        <v>2551</v>
      </c>
      <c r="B59" s="66" t="s">
        <v>2552</v>
      </c>
    </row>
    <row customHeight="1" ht="11.25">
      <c r="A60" s="66" t="s">
        <v>2553</v>
      </c>
      <c r="B60" s="66" t="s">
        <v>2554</v>
      </c>
    </row>
    <row customHeight="1" ht="11.25">
      <c r="A61" s="66"/>
      <c r="B61" s="66" t="s">
        <v>2555</v>
      </c>
    </row>
    <row customHeight="1" ht="11.25">
      <c r="A62" s="66"/>
      <c r="B62" s="66" t="s">
        <v>2556</v>
      </c>
    </row>
    <row customHeight="1" ht="11.25">
      <c r="A63" s="66"/>
      <c r="B63" s="66" t="s">
        <v>2557</v>
      </c>
    </row>
    <row customHeight="1" ht="11.25">
      <c r="A64" s="66"/>
      <c r="B64" s="66" t="s">
        <v>2558</v>
      </c>
    </row>
    <row customHeight="1" ht="11.25">
      <c r="A65" s="66"/>
      <c r="B65" s="66" t="s">
        <v>2559</v>
      </c>
    </row>
    <row customHeight="1" ht="11.25">
      <c r="A66" s="66"/>
      <c r="B66" s="66" t="s">
        <v>2560</v>
      </c>
    </row>
    <row customHeight="1" ht="11.25">
      <c r="A67" s="66"/>
      <c r="B67" s="66" t="s">
        <v>2561</v>
      </c>
    </row>
    <row customHeight="1" ht="11.25">
      <c r="A68" s="66"/>
      <c r="B68" s="66" t="s">
        <v>2562</v>
      </c>
    </row>
    <row customHeight="1" ht="11.25">
      <c r="A69" s="66"/>
      <c r="B69" s="66" t="s">
        <v>2563</v>
      </c>
    </row>
    <row customHeight="1" ht="11.25">
      <c r="A70" s="66"/>
      <c r="B70" s="66" t="s">
        <v>2564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A41D7-D0D1-CF0F-782B-CD0DFA1CF0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2565</v>
      </c>
    </row>
    <row customHeight="1" ht="90">
      <c r="B2" s="96" t="s">
        <v>2566</v>
      </c>
    </row>
    <row customHeight="1" ht="67.5">
      <c r="B3" s="96" t="s">
        <v>2567</v>
      </c>
    </row>
    <row customHeight="1" ht="33.75">
      <c r="B4" s="96" t="s">
        <v>2568</v>
      </c>
    </row>
    <row customHeight="1" ht="11.25">
      <c r="B5" s="96" t="s">
        <v>2569</v>
      </c>
    </row>
    <row customHeight="1" ht="22.5">
      <c r="B6" s="96" t="s">
        <v>2570</v>
      </c>
    </row>
    <row customHeight="1" ht="22.5">
      <c r="B7" s="96" t="s">
        <v>2571</v>
      </c>
    </row>
    <row customHeight="1" ht="22.5">
      <c r="B8" s="96" t="s">
        <v>2572</v>
      </c>
    </row>
    <row customHeight="1" ht="22.5">
      <c r="B9" s="96" t="s">
        <v>2573</v>
      </c>
    </row>
    <row customHeight="1" ht="56.25">
      <c r="B10" s="96" t="s">
        <v>2574</v>
      </c>
    </row>
    <row customHeight="1" ht="12.75">
      <c r="B11" s="161" t="s">
        <v>2575</v>
      </c>
    </row>
    <row customHeight="1" ht="11.25">
      <c r="B12" s="95" t="s">
        <v>2576</v>
      </c>
    </row>
    <row customHeight="1" ht="22.5">
      <c r="B13" s="96" t="s">
        <v>2577</v>
      </c>
    </row>
    <row customHeight="1" ht="67.5">
      <c r="B14" s="96" t="s">
        <v>2578</v>
      </c>
    </row>
    <row customHeight="1" ht="22.5">
      <c r="B15" s="96" t="s">
        <v>2579</v>
      </c>
    </row>
    <row customHeight="1" ht="11.25">
      <c r="B16" s="95" t="s">
        <v>2580</v>
      </c>
      <c r="D16" s="102"/>
    </row>
    <row customHeight="1" ht="33.75">
      <c r="B17" s="96" t="s">
        <v>2581</v>
      </c>
    </row>
    <row customHeight="1" ht="33.75">
      <c r="B18" s="96" t="s">
        <v>2582</v>
      </c>
    </row>
    <row customHeight="1" ht="11.25">
      <c r="B19" s="96" t="s">
        <v>2583</v>
      </c>
    </row>
    <row customHeight="1" ht="33.75">
      <c r="B20" s="96" t="s">
        <v>2584</v>
      </c>
    </row>
    <row customHeight="1" ht="11.25">
      <c r="B21" s="95" t="s">
        <v>2585</v>
      </c>
    </row>
    <row customHeight="1" ht="11.25">
      <c r="B22" s="96" t="s">
        <v>2586</v>
      </c>
    </row>
    <row r="24" customHeight="1" ht="22.5">
      <c r="B24" s="163" t="s">
        <v>2587</v>
      </c>
    </row>
    <row r="26" customHeight="1" ht="11.25">
      <c r="B26" s="95" t="s">
        <v>2588</v>
      </c>
    </row>
    <row customHeight="1" ht="22.5">
      <c r="B27" s="162" t="s">
        <v>396</v>
      </c>
    </row>
    <row customHeight="1" ht="56.25">
      <c r="B28" s="162" t="s">
        <v>2589</v>
      </c>
    </row>
    <row customHeight="1" ht="11.25">
      <c r="B29" s="212" t="s">
        <v>2590</v>
      </c>
    </row>
    <row customHeight="1" ht="22.5">
      <c r="B30" s="162" t="s">
        <v>2591</v>
      </c>
    </row>
    <row r="32" customHeight="1" ht="11.25">
      <c r="A32" s="190"/>
      <c r="B32" s="191" t="s">
        <v>2592</v>
      </c>
    </row>
    <row customHeight="1" ht="14.25">
      <c r="A33" s="192">
        <v>1</v>
      </c>
      <c r="B33" s="193" t="s">
        <v>2593</v>
      </c>
    </row>
    <row customHeight="1" ht="14.25">
      <c r="A34" s="192">
        <v>2</v>
      </c>
      <c r="B34" s="193" t="s">
        <v>2594</v>
      </c>
    </row>
    <row customHeight="1" ht="11.25">
      <c r="B35" s="191" t="s">
        <v>2595</v>
      </c>
    </row>
    <row customHeight="1" ht="11.25">
      <c r="B36" s="193" t="s">
        <v>2596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859E4-CD6B-5CE8-107A-99CEC9C5AD5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110</v>
      </c>
      <c r="E2" s="2237"/>
      <c r="F2" s="1627"/>
      <c r="G2" s="1622" t="s">
        <v>110</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88</v>
      </c>
      <c r="E11" s="2225" t="s">
        <v>106</v>
      </c>
      <c r="F11" s="2194" t="s">
        <v>88</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