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<sst xmlns="http://schemas.openxmlformats.org/spreadsheetml/2006/main" count="9530" uniqueCount="2609">
  <si>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</si>
  <si>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</si>
  <si>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</si>
  <si>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</si>
  <si>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</si>
  <si>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</si>
  <si>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</si>
  <si>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</si>
  <si>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</si>
  <si>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</si>
  <si>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</si>
  <si>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</si>
  <si>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</si>
  <si>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</si>
  <si>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</si>
  <si>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</si>
  <si>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</si>
  <si>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</si>
  <si>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</si>
  <si>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</si>
  <si>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</si>
  <si>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</si>
  <si>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</si>
  <si>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</si>
  <si>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</si>
  <si>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</si>
  <si>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</si>
  <si>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</si>
  <si>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</si>
  <si>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</si>
  <si>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</si>
  <si>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</si>
  <si>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</si>
  <si>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</si>
  <si>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</si>
  <si>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</si>
  <si>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</si>
  <si>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</si>
  <si>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</si>
  <si>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</si>
  <si>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</si>
  <si>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872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</si>
  <si>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</si>
  <si>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</si>
  <si>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</si>
  <si>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</si>
  <si>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</si>
  <si>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</si>
  <si>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</si>
  <si>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</si>
  <si>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</si>
  <si>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</si>
  <si>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</si>
  <si>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</si>
  <si>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</si>
  <si>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</si>
  <si>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</si>
  <si>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</si>
  <si>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</si>
  <si>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</si>
  <si>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</si>
  <si>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</si>
  <si>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</si>
  <si>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</si>
  <si>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</si>
  <si>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</si>
  <si>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</si>
  <si>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</si>
  <si>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</si>
  <si>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</si>
  <si>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зд. 15</t>
  </si>
  <si>
    <t>Фамилия, имя, отчество руководителя</t>
  </si>
  <si>
    <t>Ковальчук Роман Викторович</t>
  </si>
  <si>
    <t>Ответственный за заполнение формы</t>
  </si>
  <si>
    <t>Фамилия, имя, отчество</t>
  </si>
  <si>
    <t>Поташева Наталия Николаевна</t>
  </si>
  <si>
    <t>Должность</t>
  </si>
  <si>
    <t>Ведущий экономист</t>
  </si>
  <si>
    <t>Контактный телефон</t>
  </si>
  <si>
    <t>8(81853)477-58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</si>
  <si>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</si>
  <si>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</si>
  <si>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</si>
  <si>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</si>
  <si>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</si>
  <si>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</si>
  <si>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</si>
  <si>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</si>
  <si>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</si>
  <si>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</si>
  <si>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</si>
  <si>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</si>
  <si>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</si>
  <si>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</si>
  <si>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</si>
  <si>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</si>
  <si>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</si>
  <si>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</si>
  <si>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</si>
  <si>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</si>
  <si>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</si>
  <si>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</si>
  <si>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</si>
  <si>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</si>
  <si>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</si>
  <si>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</si>
  <si>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</si>
  <si>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</si>
  <si>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</si>
  <si>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</si>
  <si>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</si>
  <si>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</si>
  <si>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</si>
  <si>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</si>
  <si>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</si>
  <si>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</si>
  <si>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</si>
  <si>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</si>
  <si>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</si>
  <si>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</si>
  <si>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</si>
  <si>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</si>
  <si>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</si>
  <si>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</si>
  <si>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</si>
  <si>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</si>
  <si>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</si>
  <si>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</si>
  <si>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</si>
  <si>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</si>
  <si>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</si>
  <si>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</si>
  <si>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</si>
  <si>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</si>
  <si>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</si>
  <si>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</si>
  <si>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</si>
  <si>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</si>
  <si>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</si>
  <si>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</si>
  <si>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</si>
  <si>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</si>
  <si>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</si>
  <si>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</si>
  <si>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</si>
  <si>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</si>
  <si>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</si>
  <si>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</si>
  <si>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</si>
  <si>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</si>
  <si>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</si>
  <si>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</si>
  <si>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</si>
  <si>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</si>
  <si>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</si>
  <si>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</si>
  <si>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</si>
  <si>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</si>
  <si>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</si>
  <si>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</si>
  <si>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</si>
  <si>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</si>
  <si>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</si>
  <si>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</si>
  <si>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</si>
  <si>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</si>
  <si>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</si>
  <si>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</si>
  <si>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</si>
  <si>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</si>
  <si>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</si>
  <si>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</si>
  <si>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</si>
  <si>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</si>
  <si>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</si>
  <si>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</si>
  <si>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</si>
  <si>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</si>
  <si>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</si>
  <si>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</si>
  <si>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</si>
  <si>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</si>
  <si>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</si>
  <si>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</si>
  <si>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</si>
  <si>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</si>
  <si>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</si>
  <si>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</si>
  <si>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</si>
  <si>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</si>
  <si>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</si>
  <si>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</si>
  <si>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</si>
  <si>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</si>
  <si>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</si>
  <si>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</si>
  <si>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</si>
  <si>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</si>
  <si>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</si>
  <si>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Установление ставки тарифа за подключаемую (технологически присоединяемую) тепловую нагрузку объекта</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</si>
  <si>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</si>
  <si>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</si>
  <si>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</si>
  <si>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</si>
  <si>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</si>
  <si>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</si>
  <si>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</si>
  <si>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</si>
  <si>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</si>
  <si>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</si>
  <si>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</si>
  <si>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</si>
  <si>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</si>
  <si>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</si>
  <si>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</si>
  <si>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</si>
  <si>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</si>
  <si>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</si>
  <si>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</si>
  <si>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</si>
  <si>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</si>
  <si>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</si>
  <si>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</si>
  <si>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</si>
  <si>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</si>
  <si>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</si>
  <si>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</si>
  <si>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</si>
  <si>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</si>
  <si>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</si>
  <si>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</si>
  <si>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</si>
  <si>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</si>
  <si>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</si>
  <si>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</si>
  <si>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</si>
  <si>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</si>
  <si>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</si>
  <si>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</si>
  <si>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</si>
  <si>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</si>
  <si>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</si>
  <si>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</si>
  <si>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</si>
  <si>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</si>
  <si>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</si>
  <si>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</si>
  <si>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</si>
  <si>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</si>
  <si>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</si>
  <si>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</si>
  <si>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</si>
  <si>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</si>
  <si>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</si>
  <si>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</si>
  <si>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</si>
  <si>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</si>
  <si>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</si>
  <si>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</si>
  <si>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</si>
  <si>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</si>
  <si>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</si>
  <si>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</si>
  <si>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</si>
  <si>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</si>
  <si>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</si>
  <si>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</si>
  <si>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</si>
  <si>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</si>
  <si>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</si>
  <si>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</si>
  <si>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</si>
  <si>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</si>
  <si>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</si>
  <si>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</si>
  <si>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</si>
  <si>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</si>
  <si>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</si>
  <si>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</si>
  <si>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</si>
  <si>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</si>
  <si>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</si>
  <si>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</si>
  <si>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</si>
  <si>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</si>
  <si>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</si>
  <si>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</si>
  <si>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</si>
  <si>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</si>
  <si>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</si>
  <si>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</si>
  <si>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</si>
  <si>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</si>
  <si>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</si>
  <si>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</si>
  <si>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</si>
  <si>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</si>
  <si>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</si>
  <si>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</si>
  <si>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</si>
  <si>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</si>
  <si>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</si>
  <si>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</si>
  <si>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</si>
  <si>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</si>
  <si>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</si>
  <si>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</si>
  <si>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</si>
  <si>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</si>
  <si>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</si>
  <si>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</si>
  <si>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</si>
  <si>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</si>
  <si>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</si>
  <si>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</si>
  <si>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</si>
  <si>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</si>
  <si>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</si>
  <si>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</si>
  <si>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</si>
  <si>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</si>
  <si>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</si>
  <si>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</si>
  <si>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</si>
  <si>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</si>
  <si>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</si>
  <si>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</si>
  <si>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</si>
  <si>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</si>
  <si>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</si>
  <si>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</si>
  <si>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</si>
  <si>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</si>
  <si>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</si>
  <si>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</si>
  <si>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</si>
  <si>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</si>
  <si>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</si>
  <si>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</si>
  <si>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</si>
  <si>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</si>
  <si>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</si>
  <si>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</si>
  <si>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</si>
  <si>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</si>
  <si>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</si>
  <si>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</si>
  <si>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</si>
  <si>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</si>
  <si>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</si>
  <si>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</si>
  <si>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</si>
  <si>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</si>
  <si>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</si>
  <si>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</si>
  <si>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</si>
  <si>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</si>
  <si>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</si>
  <si>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</si>
  <si>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</si>
  <si>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</si>
  <si>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</si>
  <si>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</si>
  <si>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</si>
  <si>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</si>
  <si>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</si>
  <si>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</si>
  <si>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</si>
  <si>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</si>
  <si>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</si>
  <si>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</si>
  <si>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</si>
  <si>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</si>
  <si>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</si>
  <si>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</si>
  <si>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</si>
  <si>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</si>
  <si>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</si>
  <si>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</si>
  <si>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</si>
  <si>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</si>
  <si>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</si>
  <si>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</si>
  <si>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</si>
  <si>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</si>
  <si>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</si>
  <si>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</si>
  <si>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</si>
  <si>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</si>
  <si>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</si>
  <si>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</si>
  <si>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</si>
  <si>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</si>
  <si>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</si>
  <si>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</si>
  <si>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</si>
  <si>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</si>
  <si>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</si>
  <si>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</si>
  <si>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</si>
  <si>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</si>
  <si>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</si>
  <si>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</si>
  <si>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</si>
  <si>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</si>
  <si>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</si>
  <si>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</si>
  <si>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</si>
  <si>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</si>
  <si>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</si>
  <si>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</si>
  <si>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</si>
  <si>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</si>
  <si>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</si>
  <si>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</si>
  <si>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</si>
  <si>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</si>
  <si>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</si>
  <si>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</si>
  <si>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</si>
  <si>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</si>
  <si>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</si>
  <si>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</si>
  <si>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</si>
  <si>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</si>
  <si>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</si>
  <si>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</si>
  <si>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</si>
  <si>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</si>
  <si>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</si>
  <si>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</si>
  <si>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</si>
  <si>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</si>
  <si>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</si>
  <si>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</si>
  <si>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</si>
  <si>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</si>
  <si>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</si>
  <si>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</si>
  <si>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</si>
  <si>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</si>
  <si>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</si>
  <si>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</si>
  <si>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</si>
  <si>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</si>
  <si>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</si>
  <si>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</si>
  <si>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</si>
  <si>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</si>
  <si>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</si>
  <si>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</si>
  <si>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</si>
  <si>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</si>
  <si>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</si>
  <si>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</si>
  <si>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</si>
  <si>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</si>
  <si>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</si>
  <si>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</si>
  <si>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</si>
  <si>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</si>
  <si>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</si>
  <si>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</si>
  <si>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</si>
  <si>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</si>
  <si>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</si>
  <si>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</si>
  <si>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</si>
  <si>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</si>
  <si>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</si>
  <si>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</si>
  <si>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</si>
  <si>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</si>
  <si>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</si>
  <si>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</si>
  <si>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</si>
  <si>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</si>
  <si>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</si>
  <si>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</si>
  <si>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</si>
  <si>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</si>
  <si>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</si>
  <si>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</si>
  <si>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0,1908</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</si>
  <si>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</si>
  <si>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</si>
  <si>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</si>
  <si>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</si>
  <si>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</si>
  <si>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</si>
  <si>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</si>
  <si>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</si>
  <si>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</si>
  <si>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</si>
  <si>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</si>
  <si>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</si>
  <si>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</si>
  <si>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</si>
  <si>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</si>
  <si>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</si>
  <si>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</si>
  <si>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</si>
  <si>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</si>
  <si>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</si>
  <si>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</si>
  <si>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</si>
  <si>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</si>
  <si>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</si>
  <si>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</si>
  <si>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</si>
  <si>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</si>
  <si>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</si>
  <si>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</si>
  <si>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</si>
  <si>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</si>
  <si>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</si>
  <si>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</si>
  <si>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</si>
  <si>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</si>
  <si>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</si>
  <si>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</si>
  <si>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</si>
  <si>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</si>
  <si>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</si>
  <si>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</si>
  <si>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</si>
  <si>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</si>
  <si>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</si>
  <si>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</si>
  <si>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</si>
  <si>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</si>
  <si>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</si>
  <si>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</si>
  <si>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</si>
  <si>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</si>
  <si>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</si>
  <si>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</si>
  <si>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</si>
  <si>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</si>
  <si>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</si>
  <si>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</si>
  <si>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</si>
  <si>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</si>
  <si>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</si>
  <si>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</si>
  <si>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</si>
  <si>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</si>
  <si>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</si>
  <si>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</si>
  <si>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</si>
  <si>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</si>
  <si>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</si>
  <si>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</si>
  <si>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</si>
  <si>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</si>
  <si>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</si>
  <si>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</si>
  <si>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</si>
  <si>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</si>
  <si>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</si>
  <si>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</si>
  <si>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</si>
  <si>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</si>
  <si>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</si>
  <si>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</si>
  <si>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</si>
  <si>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</si>
  <si>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</si>
  <si>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</si>
  <si>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</si>
  <si>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</si>
  <si>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</si>
  <si>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</si>
  <si>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</si>
  <si>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</si>
  <si>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</si>
  <si>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</si>
  <si>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</si>
  <si>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</si>
  <si>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</si>
  <si>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</si>
  <si>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</si>
  <si>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</si>
  <si>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</si>
  <si>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</si>
  <si>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</si>
  <si>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</si>
  <si>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</si>
  <si>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</si>
  <si>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</si>
  <si>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</si>
  <si>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</si>
  <si>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</si>
  <si>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</si>
  <si>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</si>
  <si>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</si>
  <si>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</si>
  <si>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</si>
  <si>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</si>
  <si>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</si>
  <si>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</si>
  <si>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</si>
  <si>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</si>
  <si>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</si>
  <si>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</si>
  <si>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</si>
  <si>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</si>
  <si>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</si>
  <si>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</si>
  <si>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</si>
  <si>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</si>
  <si>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</si>
  <si>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</si>
  <si>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</si>
  <si>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</si>
  <si>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</si>
  <si>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</si>
  <si>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</si>
  <si>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</si>
  <si>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</si>
  <si>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</si>
  <si>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</si>
  <si>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</si>
  <si>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</si>
  <si>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</si>
  <si>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</si>
  <si>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</si>
  <si>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</si>
  <si>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</si>
  <si>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</si>
  <si>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</si>
  <si>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</si>
  <si>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</si>
  <si>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</si>
  <si>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</si>
  <si>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</si>
  <si>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</si>
  <si>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</si>
  <si>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</si>
  <si>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</si>
  <si>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</si>
  <si>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</si>
  <si>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</si>
  <si>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</si>
  <si>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</si>
  <si>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</si>
  <si>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</si>
  <si>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</si>
  <si>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</si>
  <si>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</si>
  <si>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</si>
  <si>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</si>
  <si>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</si>
  <si>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</si>
  <si>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</si>
  <si>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</si>
  <si>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</si>
  <si>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</si>
  <si>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</si>
  <si>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</si>
  <si>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</si>
  <si>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</si>
  <si>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</si>
  <si>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</si>
  <si>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</si>
  <si>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</si>
  <si>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</si>
  <si>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</si>
  <si>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</si>
  <si>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</si>
  <si>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</si>
  <si>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</si>
  <si>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</si>
  <si>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</si>
  <si>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</si>
  <si>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</si>
  <si>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</si>
  <si>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</si>
  <si>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</si>
  <si>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</si>
  <si>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</si>
  <si>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</si>
  <si>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</si>
  <si>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</si>
  <si>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</si>
  <si>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</si>
  <si>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</si>
  <si>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</si>
  <si>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</si>
  <si>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</si>
  <si>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</si>
  <si>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</si>
  <si>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</si>
  <si>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</si>
  <si>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</si>
  <si>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</si>
  <si>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</si>
  <si>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</si>
  <si>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</si>
  <si>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</si>
  <si>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</si>
  <si>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</si>
  <si>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</si>
  <si>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</si>
  <si>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</si>
  <si>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</si>
  <si>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</si>
  <si>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</si>
  <si>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</si>
  <si>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</si>
  <si>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</si>
  <si>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</si>
  <si>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</si>
  <si>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</si>
  <si>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</si>
  <si>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</si>
  <si>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</si>
  <si>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</si>
  <si>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</si>
  <si>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</si>
  <si>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</si>
  <si>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</si>
  <si>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</si>
  <si>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</si>
  <si>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</si>
  <si>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</si>
  <si>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</si>
  <si>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</si>
  <si>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</si>
  <si>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</si>
  <si>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</si>
  <si>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</si>
  <si>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</si>
  <si>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</si>
  <si>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</si>
  <si>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</si>
  <si>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</si>
  <si>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</si>
  <si>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</si>
  <si>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</si>
  <si>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</si>
  <si>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</si>
  <si>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</si>
  <si>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</si>
  <si>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</si>
  <si>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</si>
  <si>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</si>
  <si>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</si>
  <si>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</si>
  <si>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</si>
  <si>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</si>
  <si>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</si>
  <si>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</si>
  <si>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</si>
  <si>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</si>
  <si>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</si>
  <si>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</si>
  <si>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</si>
  <si>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</si>
  <si>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</si>
  <si>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</si>
  <si>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</si>
  <si>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</si>
  <si>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</si>
  <si>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</si>
  <si>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</si>
  <si>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</si>
  <si>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</si>
  <si>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</si>
  <si>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</si>
  <si>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</si>
  <si>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</si>
  <si>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</si>
  <si>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</si>
  <si>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</si>
  <si>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</si>
  <si>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</si>
  <si>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</si>
  <si>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</si>
  <si>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</si>
  <si>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</si>
  <si>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</si>
  <si>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</si>
  <si>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</si>
  <si>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</si>
  <si>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</si>
  <si>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</si>
  <si>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</si>
  <si>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</si>
  <si>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</si>
  <si>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</si>
  <si>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</si>
  <si>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</si>
  <si>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</si>
  <si>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</si>
  <si>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</si>
  <si>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</si>
  <si>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</si>
  <si>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</si>
  <si>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</si>
  <si>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</si>
  <si>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</si>
  <si>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</si>
  <si>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</si>
  <si>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</si>
  <si>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</si>
  <si>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</si>
  <si>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</si>
  <si>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</si>
  <si>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</si>
  <si>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</si>
  <si>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</si>
  <si>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</si>
  <si>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</si>
  <si>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</si>
  <si>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</si>
  <si>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</si>
  <si>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</si>
  <si>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</si>
  <si>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</si>
  <si>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</si>
  <si>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</si>
  <si>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</si>
  <si>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</si>
  <si>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</si>
  <si>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</si>
  <si>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</si>
  <si>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</si>
  <si>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</si>
  <si>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</si>
  <si>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</si>
  <si>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</si>
  <si>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</si>
  <si>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</si>
  <si>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</si>
  <si>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</si>
  <si>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</si>
  <si>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</si>
  <si>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</si>
  <si>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</si>
  <si>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</si>
  <si>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</si>
  <si>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</si>
  <si>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</si>
  <si>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</si>
  <si>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</si>
  <si>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</si>
  <si>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</si>
  <si>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</si>
  <si>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</si>
  <si>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</si>
  <si>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</si>
  <si>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</si>
  <si>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</si>
  <si>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</si>
  <si>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</si>
  <si>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</si>
  <si>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</si>
  <si>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</si>
  <si>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</si>
  <si>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</si>
  <si>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</si>
  <si>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</si>
  <si>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</si>
  <si>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</si>
  <si>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</si>
  <si>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</si>
  <si>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</si>
  <si>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</si>
  <si>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</si>
  <si>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</si>
  <si>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</si>
  <si>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</si>
  <si>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</si>
  <si>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</si>
  <si>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</si>
  <si>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</si>
  <si>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</si>
  <si>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</si>
  <si>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</si>
  <si>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</si>
  <si>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</si>
  <si>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</si>
  <si>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</si>
  <si>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</si>
  <si>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</si>
  <si>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</si>
  <si>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</si>
  <si>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</si>
  <si>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</si>
  <si>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</si>
  <si>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</si>
  <si>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</si>
  <si>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</si>
  <si>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</si>
  <si>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</si>
  <si>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</si>
  <si>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</si>
  <si>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</si>
  <si>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</si>
  <si>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</si>
  <si>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</si>
  <si>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</si>
  <si>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</si>
  <si>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</si>
  <si>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</si>
  <si>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</si>
  <si>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</si>
  <si>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</si>
  <si>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</si>
  <si>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</si>
  <si>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</si>
  <si>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</si>
  <si>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</si>
  <si>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</si>
  <si>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</si>
  <si>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</si>
  <si>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</si>
  <si>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</si>
  <si>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</si>
  <si>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</si>
  <si>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</si>
  <si>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</si>
  <si>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</si>
  <si>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</si>
  <si>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</si>
  <si>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</si>
  <si>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</si>
  <si>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</si>
  <si>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</si>
  <si>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</si>
  <si>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</si>
  <si>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</si>
  <si>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</si>
  <si>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</si>
  <si>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</si>
  <si>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</si>
  <si>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</si>
  <si>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</si>
  <si>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</si>
  <si>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</si>
  <si>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</si>
  <si>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</si>
  <si>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</si>
  <si>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</si>
  <si>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</si>
  <si>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</si>
  <si>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</si>
  <si>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</si>
  <si>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</si>
  <si>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</si>
  <si>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</si>
  <si>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</si>
  <si>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</si>
  <si>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</si>
  <si>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</si>
  <si>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</si>
  <si>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</si>
  <si>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</si>
  <si>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</si>
  <si>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</si>
  <si>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</si>
  <si>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</si>
  <si>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</si>
  <si>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</si>
  <si>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</si>
  <si>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</si>
  <si>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</si>
  <si>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</si>
  <si>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</si>
  <si>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</si>
  <si>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</si>
  <si>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</si>
  <si>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</si>
  <si>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</si>
  <si>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</si>
  <si>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</si>
  <si>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</si>
  <si>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</si>
  <si>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</si>
  <si>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</si>
  <si>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</si>
  <si>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</si>
  <si>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</si>
  <si>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</si>
  <si>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</si>
  <si>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</si>
  <si>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</si>
  <si>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</si>
  <si>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</si>
  <si>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</si>
  <si>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</si>
  <si>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</si>
  <si>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</si>
  <si>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</si>
  <si>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</si>
  <si>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</si>
  <si>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</si>
  <si>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</si>
  <si>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</si>
  <si>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</si>
  <si>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</si>
  <si>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</si>
  <si>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</si>
  <si>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</si>
  <si>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</si>
  <si>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</si>
  <si>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</si>
  <si>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</si>
  <si>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</si>
  <si>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</si>
  <si>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</si>
  <si>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</si>
  <si>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</si>
  <si>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</si>
  <si>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</si>
  <si>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</si>
  <si>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</si>
  <si>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</si>
  <si>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</si>
  <si>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</si>
  <si>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</si>
  <si>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</si>
  <si>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</si>
  <si>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</si>
  <si>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</si>
  <si>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</si>
  <si>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</si>
  <si>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</si>
  <si>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</si>
  <si>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</si>
  <si>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</si>
  <si>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</si>
  <si>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</si>
  <si>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</si>
  <si>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</si>
  <si>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</si>
  <si>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</si>
  <si>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</si>
  <si>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</si>
  <si>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</si>
  <si>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</si>
  <si>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</si>
  <si>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</si>
  <si>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</si>
  <si>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</si>
  <si>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</si>
  <si>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</si>
  <si>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</si>
  <si>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</si>
  <si>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</si>
  <si>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</si>
  <si>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</si>
  <si>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</si>
  <si>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</si>
  <si>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</si>
  <si>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</si>
  <si>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</si>
  <si>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</si>
  <si>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</si>
  <si>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</si>
  <si>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</si>
  <si>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</si>
  <si>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</si>
  <si>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</si>
  <si>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</si>
  <si>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</si>
  <si>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</si>
  <si>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</si>
  <si>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</si>
  <si>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</si>
  <si>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</si>
  <si>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</si>
  <si>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</si>
  <si>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</si>
  <si>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</si>
  <si>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</si>
  <si>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</si>
  <si>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</si>
  <si>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</si>
  <si>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</si>
  <si>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</si>
  <si>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</si>
  <si>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</si>
  <si>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</si>
  <si>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</si>
  <si>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</si>
  <si>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</si>
  <si>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</si>
  <si>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</si>
  <si>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</si>
  <si>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</si>
  <si>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</si>
  <si>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</si>
  <si>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</si>
  <si>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</si>
  <si>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</si>
  <si>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</si>
  <si>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</si>
  <si>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</si>
  <si>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</si>
  <si>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</si>
  <si>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</si>
  <si>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</si>
  <si>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</si>
  <si>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</si>
  <si>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</si>
  <si>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</si>
  <si>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</si>
  <si>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</si>
  <si>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</si>
  <si>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</si>
  <si>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</si>
  <si>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</si>
  <si>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</si>
  <si>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</si>
  <si>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</si>
  <si>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</si>
  <si>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</si>
  <si>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</si>
  <si>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</si>
  <si>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</si>
  <si>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</si>
  <si>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</si>
  <si>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</si>
  <si>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</si>
  <si>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</si>
  <si>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</si>
  <si>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</si>
  <si>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</si>
  <si>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</si>
  <si>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</si>
  <si>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</si>
  <si>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</si>
  <si>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</si>
  <si>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</si>
  <si>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</si>
  <si>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</si>
  <si>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</si>
  <si>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</si>
  <si>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</si>
  <si>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</si>
  <si>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</si>
  <si>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</si>
  <si>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</si>
  <si>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</si>
  <si>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</si>
  <si>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</si>
  <si>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</si>
  <si>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</si>
  <si>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</si>
  <si>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</si>
  <si>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</si>
  <si>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</si>
  <si>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</si>
  <si>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</si>
  <si>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</si>
  <si>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</si>
  <si>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</si>
  <si>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 о закупках товаров,работ,услуг для нужд ИМУП "Посжилкомсервис"</t>
  </si>
  <si>
    <t>https://zakupki.gov.ru/epz/main/public/siteMap.html</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</si>
  <si>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</si>
  <si>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</si>
  <si>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https://zakupki.gov.ru/epz/orderclause/search/results.html?searchString=2983013920&amp;morphology=on&amp;search-filter=Дате+размещения&amp;sortBy=UPDATE_DATE&amp;pageNumber=1&amp;sortDirection=false&amp;recordsPerPage=_10&amp;showLotsInfoHidden=false</t>
  </si>
  <si>
    <t>План закупок товаров, работ, услуг для обеспечения нужд ИМУП "ПЖКС"</t>
  </si>
  <si>
    <t>https://zakupki.gov.ru/epz/orderplan/search/results.html?searchString=2983013920&amp;morphology=on&amp;search-filter=Дате+размещения&amp;structuredCheckBox=on&amp;structured=true&amp;notStructured=false&amp;fz44=on&amp;actualPeriodRangeYearFrom=2020&amp;sortBy=BY_MODIFY_DATE&amp;pageNumber=1&amp;sortDirection=false&amp;recordsPerPage=_10&amp;showLotsInfoHidden=false&amp;searchType=false</t>
  </si>
  <si>
    <t>Сведения о результатах проведения закупок</t>
  </si>
  <si>
    <t>https://zakupki.gov.ru/epz/order/extendedsearch/results.html?searchString=2983013920&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</si>
  <si>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</si>
  <si>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</si>
  <si>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</si>
  <si>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</si>
  <si>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</si>
  <si>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</si>
  <si>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</si>
  <si>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</si>
  <si>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</si>
  <si>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</si>
  <si>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</si>
  <si>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</si>
  <si>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</si>
  <si>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</si>
  <si>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</si>
  <si>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</si>
  <si>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</si>
  <si>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</si>
  <si>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</si>
  <si>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</si>
  <si>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</si>
  <si>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</si>
  <si>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</si>
  <si>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</si>
  <si>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</si>
  <si>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</si>
  <si>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</si>
  <si>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</si>
  <si>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</si>
  <si>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</si>
  <si>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</si>
  <si>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</si>
  <si>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</si>
  <si>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</si>
  <si>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</si>
  <si>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</si>
  <si>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</si>
  <si>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</si>
  <si>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</si>
  <si>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</si>
  <si>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</si>
  <si>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</si>
  <si>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</si>
  <si>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</si>
  <si>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</si>
  <si>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</si>
  <si>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</si>
  <si>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</si>
  <si>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</si>
  <si>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</si>
  <si>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</si>
  <si>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</si>
  <si>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</si>
  <si>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</si>
  <si>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</si>
  <si>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</si>
  <si>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</si>
  <si>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</si>
  <si>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</si>
  <si>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</si>
  <si>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</si>
  <si>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</si>
  <si>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</si>
  <si>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</si>
  <si>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</si>
  <si>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</si>
  <si>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</si>
  <si>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</si>
  <si>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</si>
  <si>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</si>
  <si>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</si>
  <si>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</si>
  <si>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</si>
  <si>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</si>
  <si>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</si>
  <si>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</si>
  <si>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</si>
  <si>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</si>
  <si>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</si>
  <si>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</si>
  <si>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</si>
  <si>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</si>
  <si>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</si>
  <si>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</si>
  <si>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</si>
  <si>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</si>
  <si>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</si>
  <si>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</si>
  <si>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</si>
  <si>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</si>
  <si>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</si>
  <si>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</si>
  <si>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</si>
  <si>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</si>
  <si>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</si>
  <si>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</si>
  <si>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</si>
  <si>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</si>
  <si>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</si>
  <si>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</si>
  <si>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</si>
  <si>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</si>
  <si>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</si>
  <si>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</si>
  <si>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</si>
  <si>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</si>
  <si>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</si>
  <si>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</si>
  <si>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</si>
  <si>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</si>
  <si>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</si>
  <si>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</si>
  <si>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</si>
  <si>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</si>
  <si>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</si>
  <si>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</si>
  <si>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</si>
  <si>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</si>
  <si>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</si>
  <si>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</si>
  <si>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</si>
  <si>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</si>
  <si>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</si>
  <si>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</si>
  <si>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</si>
  <si>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</si>
  <si>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</si>
  <si>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</si>
  <si>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</si>
  <si>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</si>
  <si>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</si>
  <si>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</si>
  <si>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</si>
  <si>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</si>
  <si>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</si>
  <si>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</si>
  <si>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</si>
  <si>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</si>
  <si>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</si>
  <si>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</si>
  <si>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</si>
  <si>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</si>
  <si>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</si>
  <si>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</si>
  <si>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</si>
  <si>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</si>
  <si>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</si>
  <si>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</si>
  <si>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</si>
  <si>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</si>
  <si>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</si>
  <si>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</si>
  <si>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</si>
  <si>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</si>
  <si>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</si>
  <si>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</si>
  <si>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</si>
  <si>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</si>
  <si>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</si>
  <si>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</si>
  <si>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</si>
  <si>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</si>
  <si>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</si>
  <si>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</si>
  <si>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</si>
  <si>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</si>
  <si>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</si>
  <si>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</si>
  <si>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</si>
  <si>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</si>
  <si>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</si>
  <si>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</si>
  <si>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</si>
  <si>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</si>
  <si>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</si>
  <si>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</si>
  <si>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</si>
  <si>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</si>
  <si>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</si>
  <si>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</si>
  <si>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</si>
  <si>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</si>
  <si>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</si>
  <si>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</si>
  <si>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</si>
  <si>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</si>
  <si>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</si>
  <si>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</si>
  <si>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</si>
  <si>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</si>
  <si>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</si>
  <si>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</si>
  <si>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</si>
  <si>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</si>
  <si>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</si>
  <si>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</si>
  <si>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</si>
  <si>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</si>
  <si>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</si>
  <si>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</si>
  <si>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</si>
  <si>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</si>
  <si>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</si>
  <si>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</si>
  <si>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</si>
  <si>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</si>
  <si>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</si>
  <si>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</si>
  <si>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</si>
  <si>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</si>
  <si>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</si>
  <si>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</si>
  <si>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</si>
  <si>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</si>
  <si>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</si>
  <si>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</si>
  <si>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</si>
  <si>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</si>
  <si>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</si>
  <si>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</si>
  <si>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</si>
  <si>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</si>
  <si>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</si>
  <si>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</si>
  <si>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</si>
  <si>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</si>
  <si>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</si>
  <si>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</si>
  <si>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</si>
  <si>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</si>
  <si>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</si>
  <si>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</si>
  <si>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</si>
  <si>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</si>
  <si>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</si>
  <si>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</si>
  <si>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</si>
  <si>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</si>
  <si>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</si>
  <si>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</si>
  <si>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</si>
  <si>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</si>
  <si>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</si>
  <si>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</si>
  <si>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</si>
  <si>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</si>
  <si>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</si>
  <si>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</si>
  <si>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</si>
  <si>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</si>
  <si>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</si>
  <si>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</si>
  <si>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</si>
  <si>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</si>
  <si>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</si>
  <si>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</si>
  <si>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</si>
  <si>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</si>
  <si>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</si>
  <si>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</si>
  <si>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</si>
  <si>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</si>
  <si>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</si>
  <si>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</si>
  <si>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</si>
  <si>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</si>
  <si>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</si>
  <si>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</si>
  <si>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</si>
  <si>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</si>
  <si>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</si>
  <si>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</si>
  <si>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</si>
  <si>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</si>
  <si>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</si>
  <si>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</si>
  <si>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</si>
  <si>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</si>
  <si>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</si>
  <si>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</si>
  <si>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</si>
  <si>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</si>
  <si>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</si>
  <si>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</si>
  <si>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</si>
  <si>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</si>
  <si>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</si>
  <si>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</si>
  <si>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</si>
  <si>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</si>
  <si>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</si>
  <si>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</si>
  <si>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</si>
  <si>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</si>
  <si>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</si>
  <si>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</si>
  <si>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</si>
  <si>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</si>
  <si>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</si>
  <si>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</si>
  <si>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</si>
  <si>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</si>
  <si>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</si>
  <si>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</si>
  <si>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</si>
  <si>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</si>
  <si>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</si>
  <si>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</si>
  <si>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</si>
  <si>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</si>
  <si>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</si>
  <si>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</si>
  <si>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</si>
  <si>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</si>
  <si>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</si>
  <si>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</si>
  <si>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</si>
  <si>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</si>
  <si>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</si>
  <si>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</si>
  <si>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</si>
  <si>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</si>
  <si>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</si>
  <si>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</si>
  <si>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</si>
  <si>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</si>
  <si>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</si>
  <si>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</si>
  <si>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</si>
  <si>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</si>
  <si>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</si>
  <si>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</si>
  <si>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</si>
  <si>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</si>
  <si>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</si>
  <si>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</si>
  <si>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</si>
  <si>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</si>
  <si>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</si>
  <si>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</si>
  <si>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</si>
  <si>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</si>
  <si>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</si>
  <si>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</si>
  <si>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</si>
  <si>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</si>
  <si>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</si>
  <si>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</si>
  <si>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</si>
  <si>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</si>
  <si>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</si>
  <si>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</si>
  <si>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</si>
  <si>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</si>
  <si>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</si>
  <si>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</si>
  <si>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</si>
  <si>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</si>
  <si>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</si>
  <si>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</si>
  <si>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</si>
  <si>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</si>
  <si>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</si>
  <si>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</si>
  <si>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</si>
  <si>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</si>
  <si>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</si>
  <si>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</si>
  <si>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</si>
  <si>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</si>
  <si>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</si>
  <si>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</si>
  <si>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</si>
  <si>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</si>
  <si>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</si>
  <si>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</si>
  <si>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</si>
  <si>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</si>
  <si>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</si>
  <si>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</si>
  <si>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</si>
  <si>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</si>
  <si>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</si>
  <si>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</si>
  <si>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</si>
  <si>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</si>
  <si>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</si>
  <si>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</si>
  <si>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</si>
  <si>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</si>
  <si>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</si>
  <si>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</si>
  <si>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</si>
  <si>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</si>
  <si>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</si>
  <si>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</si>
  <si>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</si>
  <si>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</si>
  <si>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</si>
  <si>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</si>
  <si>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</si>
  <si>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</si>
  <si>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</si>
  <si>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</si>
  <si>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</si>
  <si>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</si>
  <si>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</si>
  <si>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</si>
  <si>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</si>
  <si>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</si>
  <si>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</si>
  <si>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</si>
  <si>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</si>
  <si>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</si>
  <si>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</si>
  <si>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</si>
  <si>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</si>
  <si>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</si>
  <si>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</si>
  <si>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</si>
  <si>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</si>
  <si>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</si>
  <si>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</si>
  <si>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</si>
  <si>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</si>
  <si>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</si>
  <si>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</si>
  <si>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</si>
  <si>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</si>
  <si>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</si>
  <si>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</si>
  <si>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</si>
  <si>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</si>
  <si>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</si>
  <si>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</si>
  <si>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</si>
  <si>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</si>
  <si>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</si>
  <si>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</si>
  <si>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</si>
  <si>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</si>
  <si>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</si>
  <si>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</si>
  <si>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</si>
  <si>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</si>
  <si>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</si>
  <si>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</si>
  <si>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</si>
  <si>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</si>
  <si>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</si>
  <si>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</si>
  <si>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</si>
  <si>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</si>
  <si>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</si>
  <si>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</si>
  <si>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</si>
  <si>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</si>
  <si>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</si>
  <si>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</si>
  <si>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</si>
  <si>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</si>
  <si>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</si>
  <si>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</si>
  <si>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</si>
  <si>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</si>
  <si>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</si>
  <si>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</si>
  <si>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</si>
  <si>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</si>
  <si>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</si>
  <si>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</si>
  <si>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</si>
  <si>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</si>
  <si>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</si>
  <si>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</si>
  <si>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</si>
  <si>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</si>
  <si>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</si>
  <si>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</si>
  <si>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</si>
  <si>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</si>
  <si>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</si>
  <si>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</si>
  <si>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</si>
  <si>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</si>
  <si>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</si>
  <si>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</si>
  <si>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</si>
  <si>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</si>
  <si>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</si>
  <si>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</si>
  <si>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</si>
  <si>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</si>
  <si>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</si>
  <si>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</si>
  <si>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</si>
  <si>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</si>
  <si>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</si>
  <si>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</si>
  <si>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</si>
  <si>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</si>
  <si>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</si>
  <si>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</si>
  <si>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</si>
  <si>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</si>
  <si>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</si>
  <si>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</si>
  <si>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</si>
  <si>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</si>
  <si>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</si>
  <si>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</si>
  <si>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</si>
  <si>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</si>
  <si>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</si>
  <si>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</si>
  <si>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</si>
  <si>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</si>
  <si>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</si>
  <si>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</si>
  <si>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</si>
  <si>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</si>
  <si>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</si>
  <si>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</si>
  <si>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</si>
  <si>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</si>
  <si>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</si>
  <si>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</si>
  <si>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</si>
  <si>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</si>
  <si>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</si>
  <si>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</si>
  <si>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</si>
  <si>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</si>
  <si>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</si>
  <si>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</si>
  <si>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</si>
  <si>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</si>
  <si>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</si>
  <si>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</si>
  <si>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</si>
  <si>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</si>
  <si>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</si>
  <si>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</si>
  <si>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</si>
  <si>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</si>
  <si>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</si>
  <si>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</si>
  <si>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</si>
  <si>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</si>
  <si>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</si>
  <si>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</si>
  <si>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</si>
  <si>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</si>
  <si>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</si>
  <si>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</si>
  <si>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</si>
  <si>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</si>
  <si>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</si>
  <si>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</si>
  <si>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</si>
  <si>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</si>
  <si>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</si>
  <si>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</si>
  <si>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</si>
  <si>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</si>
  <si>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</si>
  <si>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</si>
  <si>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</si>
  <si>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</si>
  <si>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</si>
  <si>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</si>
  <si>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</si>
  <si>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</si>
  <si>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</si>
  <si>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</si>
  <si>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</si>
  <si>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</si>
  <si>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</si>
  <si>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</si>
  <si>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</si>
  <si>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</si>
  <si>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</si>
  <si>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</si>
  <si>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</si>
  <si>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</si>
  <si>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</si>
  <si>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</si>
  <si>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</si>
  <si>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</si>
  <si>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</si>
  <si>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</si>
  <si>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</si>
  <si>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</si>
  <si>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</si>
  <si>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</si>
  <si>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</si>
  <si>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</si>
  <si>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</si>
  <si>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</si>
  <si>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</si>
  <si>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</si>
  <si>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</si>
  <si>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</si>
  <si>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</si>
  <si>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</si>
  <si>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</si>
  <si>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</si>
  <si>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</si>
  <si>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</si>
  <si>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</si>
  <si>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</si>
  <si>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</si>
  <si>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</si>
  <si>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</si>
  <si>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</si>
  <si>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</si>
  <si>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</si>
  <si>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</si>
  <si>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</si>
  <si>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</si>
  <si>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</si>
  <si>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</si>
  <si>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</si>
  <si>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</si>
  <si>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</si>
  <si>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</si>
  <si>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</si>
  <si>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</si>
  <si>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</si>
  <si>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</si>
  <si>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</si>
  <si>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</si>
  <si>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</si>
  <si>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</si>
  <si>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</si>
  <si>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</si>
  <si>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</si>
  <si>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</si>
  <si>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</si>
  <si>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</si>
  <si>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</si>
  <si>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</si>
  <si>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</si>
  <si>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</si>
  <si>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</si>
  <si>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</si>
  <si>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</si>
  <si>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</si>
  <si>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</si>
  <si>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</si>
  <si>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</si>
  <si>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</si>
  <si>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</si>
  <si>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</si>
  <si>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</si>
  <si>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</si>
  <si>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</si>
  <si>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</si>
  <si>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</si>
  <si>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</si>
  <si>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</si>
  <si>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</si>
  <si>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</si>
  <si>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</si>
  <si>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</si>
  <si>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</si>
  <si>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</si>
  <si>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</si>
  <si>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</si>
  <si>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</si>
  <si>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</si>
  <si>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</si>
  <si>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</si>
  <si>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</si>
  <si>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</si>
  <si>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</si>
  <si>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</si>
  <si>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</si>
  <si>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</si>
  <si>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</si>
  <si>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</si>
  <si>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</si>
  <si>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</si>
  <si>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</si>
  <si>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</si>
  <si>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</si>
  <si>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</si>
  <si>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</si>
  <si>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</si>
  <si>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</si>
  <si>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</si>
  <si>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</si>
  <si>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</si>
  <si>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</si>
  <si>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</si>
  <si>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</si>
  <si>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</si>
  <si>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</si>
  <si>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</si>
  <si>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</si>
  <si>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</si>
  <si>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</si>
  <si>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</si>
  <si>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</si>
  <si>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</si>
  <si>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</si>
  <si>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</si>
  <si>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</si>
  <si>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</si>
  <si>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</si>
  <si>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</si>
  <si>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</si>
  <si>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</si>
  <si>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</si>
  <si>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</si>
  <si>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</si>
  <si>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</si>
  <si>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</si>
  <si>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</si>
  <si>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</si>
  <si>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</si>
  <si>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</si>
  <si>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</si>
  <si>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</si>
  <si>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</si>
  <si>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</si>
  <si>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</si>
  <si>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</si>
  <si>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</si>
  <si>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</si>
  <si>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</si>
  <si>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</si>
  <si>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</si>
  <si>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</si>
  <si>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</si>
  <si>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</si>
  <si>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</si>
  <si>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</si>
  <si>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</si>
  <si>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</si>
  <si>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</si>
  <si>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</si>
  <si>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</si>
  <si>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</si>
  <si>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</si>
  <si>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</si>
  <si>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</si>
  <si>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</si>
  <si>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</si>
  <si>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</si>
  <si>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</si>
  <si>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</si>
  <si>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</si>
  <si>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</si>
  <si>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</si>
  <si>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</si>
  <si>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</si>
  <si>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</si>
  <si>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</si>
  <si>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</si>
  <si>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</si>
  <si>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</si>
  <si>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</si>
  <si>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</si>
  <si>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</si>
  <si>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</si>
  <si>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</si>
  <si>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</si>
  <si>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</si>
  <si>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</si>
  <si>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</si>
  <si>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</si>
  <si>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</si>
  <si>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</si>
  <si>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</si>
  <si>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</si>
  <si>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</si>
  <si>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</si>
  <si>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</si>
  <si>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</si>
  <si>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</si>
  <si>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</si>
  <si>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</si>
  <si>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</si>
  <si>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</si>
  <si>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</si>
  <si>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</si>
  <si>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</si>
  <si>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</si>
  <si>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</si>
  <si>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</si>
  <si>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</si>
  <si>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</si>
  <si>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</si>
  <si>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</si>
  <si>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</si>
  <si>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</si>
  <si>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</si>
  <si>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</si>
  <si>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</si>
  <si>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</si>
  <si>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</si>
  <si>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</si>
  <si>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</si>
  <si>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</si>
  <si>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</si>
  <si>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</si>
  <si>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</si>
  <si>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</si>
  <si>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</si>
  <si>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</si>
  <si>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</si>
  <si>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</si>
  <si>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</si>
  <si>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</si>
  <si>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</si>
  <si>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</si>
  <si>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</si>
  <si>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</si>
  <si>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</si>
  <si>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</si>
  <si>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</si>
  <si>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</si>
  <si>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</si>
  <si>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</si>
  <si>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</si>
  <si>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</si>
  <si>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</si>
  <si>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</si>
  <si>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</si>
  <si>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</si>
  <si>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</si>
  <si>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</si>
  <si>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</si>
  <si>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</si>
  <si>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</si>
  <si>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</si>
  <si>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</si>
  <si>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</si>
  <si>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</si>
  <si>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</si>
  <si>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</si>
  <si>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</si>
  <si>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</si>
  <si>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</si>
  <si>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</si>
  <si>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</si>
  <si>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</si>
  <si>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</si>
  <si>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</si>
  <si>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</si>
  <si>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</si>
  <si>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</si>
  <si>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</si>
  <si>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</si>
  <si>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</si>
  <si>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</si>
  <si>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</si>
  <si>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</si>
  <si>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</si>
  <si>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</si>
  <si>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</si>
  <si>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</si>
  <si>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</si>
  <si>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</si>
  <si>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</si>
  <si>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</si>
  <si>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</si>
  <si>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</si>
  <si>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</si>
  <si>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</si>
  <si>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</si>
  <si>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</si>
  <si>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</si>
  <si>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</si>
  <si>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</si>
  <si>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</si>
  <si>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</si>
  <si>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</si>
  <si>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</si>
  <si>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</si>
  <si>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</si>
  <si>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</si>
  <si>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</si>
  <si>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</si>
  <si>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</si>
  <si>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</si>
  <si>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</si>
  <si>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</si>
  <si>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</si>
  <si>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</si>
  <si>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</si>
  <si>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</si>
  <si>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</si>
  <si>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</si>
  <si>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</si>
  <si>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</si>
  <si>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</si>
  <si>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</si>
  <si>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</si>
  <si>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</si>
  <si>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</si>
  <si>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</si>
  <si>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</si>
  <si>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</si>
  <si>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</si>
  <si>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</si>
  <si>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</si>
  <si>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</si>
  <si>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</si>
  <si>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</si>
  <si>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</si>
  <si>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</si>
  <si>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</si>
  <si>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</si>
  <si>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</si>
  <si>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</si>
  <si>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</si>
  <si>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</si>
  <si>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</si>
  <si>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</si>
  <si>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</si>
  <si>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</si>
  <si>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</si>
  <si>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</si>
  <si>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</si>
  <si>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</si>
  <si>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</si>
  <si>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</si>
  <si>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</si>
  <si>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</si>
  <si>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</si>
  <si>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</si>
  <si>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</si>
  <si>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</si>
  <si>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</si>
  <si>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</si>
  <si>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</si>
  <si>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</si>
  <si>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</si>
  <si>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</si>
  <si>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</si>
  <si>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</si>
  <si>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</si>
  <si>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</si>
  <si>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</si>
  <si>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</si>
  <si>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</si>
  <si>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</si>
  <si>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</si>
  <si>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</si>
  <si>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</si>
  <si>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</si>
  <si>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</si>
  <si>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</si>
  <si>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</si>
  <si>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</si>
  <si>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</si>
  <si>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</si>
  <si>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</si>
  <si>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</si>
  <si>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</si>
  <si>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</si>
  <si>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</si>
  <si>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</si>
  <si>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</si>
  <si>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</si>
  <si>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</si>
  <si>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</si>
  <si>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</si>
  <si>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</si>
  <si>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</si>
  <si>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</si>
  <si>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</si>
  <si>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</si>
  <si>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</si>
  <si>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</si>
  <si>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</si>
  <si>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</si>
  <si>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</si>
  <si>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</si>
  <si>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</si>
  <si>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</si>
  <si>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</si>
  <si>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</si>
  <si>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</si>
  <si>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</si>
  <si>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</si>
  <si>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</si>
  <si>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</si>
  <si>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</si>
  <si>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</si>
  <si>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</si>
  <si>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</si>
  <si>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</si>
  <si>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</si>
  <si>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</si>
  <si>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</si>
  <si>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</si>
  <si>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</si>
  <si>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</si>
  <si>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</si>
  <si>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</si>
  <si>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</si>
  <si>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</si>
  <si>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</si>
  <si>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</si>
  <si>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</si>
  <si>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</si>
  <si>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</si>
  <si>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</si>
  <si>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</si>
  <si>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</si>
  <si>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</si>
  <si>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</si>
  <si>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</si>
  <si>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</si>
  <si>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</si>
  <si>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</si>
  <si>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</si>
  <si>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</si>
  <si>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</si>
  <si>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</si>
  <si>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</si>
  <si>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</si>
  <si>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</si>
  <si>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</si>
  <si>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</si>
  <si>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</si>
  <si>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</si>
  <si>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</si>
  <si>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</si>
  <si>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</si>
  <si>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</si>
  <si>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</si>
  <si>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</si>
  <si>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</si>
  <si>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</si>
  <si>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</si>
  <si>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</si>
  <si>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</si>
  <si>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</si>
  <si>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</si>
  <si>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</si>
  <si>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</si>
  <si>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</si>
  <si>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</si>
  <si>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</si>
  <si>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</si>
  <si>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</si>
  <si>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</si>
  <si>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</si>
  <si>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</si>
  <si>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</si>
  <si>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</si>
  <si>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</si>
  <si>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</si>
  <si>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</si>
  <si>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</si>
  <si>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</si>
  <si>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</si>
  <si>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</si>
  <si>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</si>
  <si>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</si>
  <si>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</si>
  <si>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</si>
  <si>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</si>
  <si>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</si>
  <si>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</si>
  <si>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</si>
  <si>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</si>
  <si>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</si>
  <si>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</si>
  <si>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</si>
  <si>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</si>
  <si>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</si>
  <si>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</si>
  <si>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</si>
  <si>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</si>
  <si>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</si>
  <si>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</si>
  <si>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</si>
  <si>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</si>
  <si>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</si>
  <si>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</si>
  <si>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</si>
  <si>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</si>
  <si>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</si>
  <si>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</si>
  <si>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</si>
  <si>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</si>
  <si>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</si>
  <si>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</si>
  <si>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</si>
  <si>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</si>
  <si>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</si>
  <si>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</si>
  <si>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</si>
  <si>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</si>
  <si>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</si>
  <si>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</si>
  <si>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</si>
  <si>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</si>
  <si>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</si>
  <si>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</si>
  <si>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</si>
  <si>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</si>
  <si>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</si>
  <si>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</si>
  <si>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</si>
  <si>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</si>
  <si>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</si>
  <si>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</si>
  <si>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</si>
  <si>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</si>
  <si>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</si>
  <si>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</si>
  <si>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</si>
  <si>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</si>
  <si>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</si>
  <si>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</si>
  <si>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</si>
  <si>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</si>
  <si>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</si>
  <si>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</si>
  <si>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</si>
  <si>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</si>
  <si>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</si>
  <si>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</si>
  <si>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</si>
  <si>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</si>
  <si>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</si>
  <si>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</si>
  <si>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</si>
  <si>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</si>
  <si>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</si>
  <si>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</si>
  <si>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</si>
  <si>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</si>
  <si>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</si>
  <si>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</si>
  <si>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</si>
  <si>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</si>
  <si>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</si>
  <si>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</si>
  <si>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</si>
  <si>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</si>
  <si>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</si>
  <si>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</si>
  <si>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</si>
  <si>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</si>
  <si>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</si>
  <si>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</si>
  <si>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</si>
  <si>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</si>
  <si>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</si>
  <si>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</si>
  <si>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</si>
  <si>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</si>
  <si>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</si>
  <si>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</si>
  <si>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</si>
  <si>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</si>
  <si>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</si>
  <si>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</si>
  <si>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</si>
  <si>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</si>
  <si>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</si>
  <si>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</si>
  <si>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</si>
  <si>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</si>
  <si>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</si>
  <si>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</si>
  <si>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</si>
  <si>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</si>
  <si>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</si>
  <si>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</si>
  <si>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</si>
  <si>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</si>
  <si>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</si>
  <si>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</si>
  <si>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</si>
  <si>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</si>
  <si>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</si>
  <si>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</si>
  <si>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</si>
  <si>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</si>
  <si>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</si>
  <si>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</si>
  <si>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</si>
  <si>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</si>
  <si>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</si>
  <si>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</si>
  <si>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</si>
  <si>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</si>
  <si>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</si>
  <si>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</si>
  <si>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</si>
  <si>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</si>
  <si>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</si>
  <si>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</si>
  <si>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</si>
  <si>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</si>
  <si>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</si>
  <si>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</si>
  <si>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</si>
  <si>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</si>
  <si>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</si>
  <si>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</si>
  <si>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</si>
  <si>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</si>
  <si>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</si>
  <si>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</si>
  <si>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</si>
  <si>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</si>
  <si>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</si>
  <si>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</si>
  <si>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</si>
  <si>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</si>
  <si>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</si>
  <si>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</si>
  <si>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</si>
  <si>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</si>
  <si>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</si>
  <si>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</si>
  <si>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</si>
  <si>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</si>
  <si>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</si>
  <si>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</si>
  <si>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</si>
  <si>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</si>
  <si>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</si>
  <si>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285-р от 20.11.2025 МП ЗР "СЕВЕРЖИЛКОМСЕРВИС", МП ЗР "СЖКС" в сфере теплоснабжения по строительству, реконструкции и модернизации объектов, на территории муниципального района "Заполярный " на 2026-2028 годы</t>
  </si>
  <si>
    <t>01.01.2026</t>
  </si>
  <si>
    <t>31.12.2028</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</si>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</sst>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9BCF5-E44D-407A-2E21-0.70B365E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FAD65-0874-E34B-F322-0.511D4B9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ИМУП «ПОСЖИЛКОМСЕРВИС»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88</v>
      </c>
      <c r="F8" s="823"/>
      <c r="G8" s="465" t="s">
        <v>86</v>
      </c>
      <c r="H8" s="465" t="s">
        <v>87</v>
      </c>
      <c r="I8" s="414" t="s">
        <v>85</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EBD31-8E1B-7AF4-B631-0.3AA516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46163</v>
      </c>
      <c r="W30" s="2264"/>
      <c r="X30" s="2264"/>
      <c r="Y30" s="2264"/>
      <c r="Z30" s="2264"/>
      <c r="AA30" s="2264"/>
      <c r="AB30" s="2264"/>
      <c r="AC30" s="326"/>
      <c r="AD30" s="2264" t="str">
        <f>IF(TITLE_DATE_PR_CHANGE="",IF(TITLE_DATE_PR="","",TITLE_DATE_PR),TITLE_DATE_PR_CHANGE)</f>
        <v>46163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872</v>
      </c>
      <c r="W31" s="2251"/>
      <c r="X31" s="2251"/>
      <c r="Y31" s="2251"/>
      <c r="Z31" s="2251"/>
      <c r="AA31" s="2251"/>
      <c r="AB31" s="2251"/>
      <c r="AC31" s="326"/>
      <c r="AD31" s="2251" t="str">
        <f>IF(TITLE_NUMBER_PR_CHANGE="",IF(TITLE_NUMBER_PR="","",TITLE_NUMBER_PR),TITLE_NUMBER_PR_CHANGE)</f>
        <v>872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46163</v>
      </c>
      <c r="W34" s="2264"/>
      <c r="X34" s="2264"/>
      <c r="Y34" s="2264"/>
      <c r="Z34" s="2264"/>
      <c r="AA34" s="2264"/>
      <c r="AB34" s="2264"/>
      <c r="AC34" s="326"/>
      <c r="AD34" s="2264" t="str">
        <f>IF(TITLE_DATE_PR_CHANGE="",IF(TITLE_DATE_PR="","",TITLE_DATE_PR),TITLE_DATE_PR_CHANGE)</f>
        <v>46163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872</v>
      </c>
      <c r="W35" s="2251"/>
      <c r="X35" s="2251"/>
      <c r="Y35" s="2251"/>
      <c r="Z35" s="2251"/>
      <c r="AA35" s="2251"/>
      <c r="AB35" s="2251"/>
      <c r="AC35" s="326"/>
      <c r="AD35" s="2251" t="str">
        <f>IF(TITLE_NUMBER_PR_CHANGE="",IF(TITLE_NUMBER_PR="","",TITLE_NUMBER_PR),TITLE_NUMBER_PR_CHANGE)</f>
        <v>872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F729C-8D44-169B-9DA4-0.04EDF1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46163</v>
      </c>
      <c r="W30" s="2264"/>
      <c r="X30" s="2264"/>
      <c r="Y30" s="2264"/>
      <c r="Z30" s="2264"/>
      <c r="AA30" s="2264"/>
      <c r="AB30" s="2264"/>
      <c r="AC30" s="326"/>
      <c r="AD30" s="2264" t="str">
        <f>IF(TITLE_DATE_PR_CHANGE="",IF(TITLE_DATE_PR="","",TITLE_DATE_PR),TITLE_DATE_PR_CHANGE)</f>
        <v>46163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872</v>
      </c>
      <c r="W31" s="2251"/>
      <c r="X31" s="2251"/>
      <c r="Y31" s="2251"/>
      <c r="Z31" s="2251"/>
      <c r="AA31" s="2251"/>
      <c r="AB31" s="2251"/>
      <c r="AC31" s="326"/>
      <c r="AD31" s="2251" t="str">
        <f>IF(TITLE_NUMBER_PR_CHANGE="",IF(TITLE_NUMBER_PR="","",TITLE_NUMBER_PR),TITLE_NUMBER_PR_CHANGE)</f>
        <v>872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46163</v>
      </c>
      <c r="W34" s="2264"/>
      <c r="X34" s="2264"/>
      <c r="Y34" s="2264"/>
      <c r="Z34" s="2264"/>
      <c r="AA34" s="2264"/>
      <c r="AB34" s="2264"/>
      <c r="AC34" s="326"/>
      <c r="AD34" s="2264" t="str">
        <f>IF(TITLE_DATE_PR_CHANGE="",IF(TITLE_DATE_PR="","",TITLE_DATE_PR),TITLE_DATE_PR_CHANGE)</f>
        <v>46163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872</v>
      </c>
      <c r="W35" s="2251"/>
      <c r="X35" s="2251"/>
      <c r="Y35" s="2251"/>
      <c r="Z35" s="2251"/>
      <c r="AA35" s="2251"/>
      <c r="AB35" s="2251"/>
      <c r="AC35" s="326"/>
      <c r="AD35" s="2251" t="str">
        <f>IF(TITLE_NUMBER_PR_CHANGE="",IF(TITLE_NUMBER_PR="","",TITLE_NUMBER_PR),TITLE_NUMBER_PR_CHANGE)</f>
        <v>872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BEF4C-BEBC-8C4E-A90E-0.F0BA734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46163</v>
      </c>
      <c r="W30" s="2264"/>
      <c r="X30" s="2264"/>
      <c r="Y30" s="2264"/>
      <c r="Z30" s="2264"/>
      <c r="AA30" s="2264"/>
      <c r="AB30" s="2264"/>
      <c r="AC30" s="1635"/>
      <c r="AD30" s="2264" t="str">
        <f>IF(TITLE_DATE_PR_CHANGE="",IF(TITLE_DATE_PR="","",TITLE_DATE_PR),TITLE_DATE_PR_CHANGE)</f>
        <v>46163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872</v>
      </c>
      <c r="W31" s="2251"/>
      <c r="X31" s="2251"/>
      <c r="Y31" s="2251"/>
      <c r="Z31" s="2251"/>
      <c r="AA31" s="2251"/>
      <c r="AB31" s="2251"/>
      <c r="AC31" s="1635"/>
      <c r="AD31" s="2251" t="str">
        <f>IF(TITLE_NUMBER_PR_CHANGE="",IF(TITLE_NUMBER_PR="","",TITLE_NUMBER_PR),TITLE_NUMBER_PR_CHANGE)</f>
        <v>872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46163</v>
      </c>
      <c r="W34" s="2264"/>
      <c r="X34" s="2264"/>
      <c r="Y34" s="2264"/>
      <c r="Z34" s="2264"/>
      <c r="AA34" s="2264"/>
      <c r="AB34" s="2264"/>
      <c r="AC34" s="1635"/>
      <c r="AD34" s="2264" t="str">
        <f>IF(TITLE_DATE_PR_CHANGE="",IF(TITLE_DATE_PR="","",TITLE_DATE_PR),TITLE_DATE_PR_CHANGE)</f>
        <v>46163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872</v>
      </c>
      <c r="W35" s="2251"/>
      <c r="X35" s="2251"/>
      <c r="Y35" s="2251"/>
      <c r="Z35" s="2251"/>
      <c r="AA35" s="2251"/>
      <c r="AB35" s="2251"/>
      <c r="AC35" s="1635"/>
      <c r="AD35" s="2251" t="str">
        <f>IF(TITLE_NUMBER_PR_CHANGE="",IF(TITLE_NUMBER_PR="","",TITLE_NUMBER_PR),TITLE_NUMBER_PR_CHANGE)</f>
        <v>872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8D08-E272-861D-133A-0.89E9D64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46163</v>
      </c>
      <c r="W30" s="2264"/>
      <c r="X30" s="2264"/>
      <c r="Y30" s="2264"/>
      <c r="Z30" s="2264"/>
      <c r="AA30" s="2264"/>
      <c r="AB30" s="2264"/>
      <c r="AC30" s="1635"/>
      <c r="AD30" s="2264" t="str">
        <f>IF(TITLE_DATE_PR_CHANGE="",IF(TITLE_DATE_PR="","",TITLE_DATE_PR),TITLE_DATE_PR_CHANGE)</f>
        <v>46163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872</v>
      </c>
      <c r="W31" s="2251"/>
      <c r="X31" s="2251"/>
      <c r="Y31" s="2251"/>
      <c r="Z31" s="2251"/>
      <c r="AA31" s="2251"/>
      <c r="AB31" s="2251"/>
      <c r="AC31" s="1635"/>
      <c r="AD31" s="2251" t="str">
        <f>IF(TITLE_NUMBER_PR_CHANGE="",IF(TITLE_NUMBER_PR="","",TITLE_NUMBER_PR),TITLE_NUMBER_PR_CHANGE)</f>
        <v>872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46163</v>
      </c>
      <c r="W34" s="2264"/>
      <c r="X34" s="2264"/>
      <c r="Y34" s="2264"/>
      <c r="Z34" s="2264"/>
      <c r="AA34" s="2264"/>
      <c r="AB34" s="2264"/>
      <c r="AC34" s="1635"/>
      <c r="AD34" s="2264" t="str">
        <f>IF(TITLE_DATE_PR_CHANGE="",IF(TITLE_DATE_PR="","",TITLE_DATE_PR),TITLE_DATE_PR_CHANGE)</f>
        <v>46163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872</v>
      </c>
      <c r="W35" s="2251"/>
      <c r="X35" s="2251"/>
      <c r="Y35" s="2251"/>
      <c r="Z35" s="2251"/>
      <c r="AA35" s="2251"/>
      <c r="AB35" s="2251"/>
      <c r="AC35" s="1635"/>
      <c r="AD35" s="2251" t="str">
        <f>IF(TITLE_NUMBER_PR_CHANGE="",IF(TITLE_NUMBER_PR="","",TITLE_NUMBER_PR),TITLE_NUMBER_PR_CHANGE)</f>
        <v>872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92E81-63B2-7669-AFFA-0.566880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46163</v>
      </c>
      <c r="W30" s="2264"/>
      <c r="X30" s="2264"/>
      <c r="Y30" s="2264"/>
      <c r="Z30" s="2264"/>
      <c r="AA30" s="2264"/>
      <c r="AB30" s="2264"/>
      <c r="AC30" s="326"/>
      <c r="AD30" s="2264" t="str">
        <f>IF(TITLE_DATE_PR_CHANGE="",IF(TITLE_DATE_PR="","",TITLE_DATE_PR),TITLE_DATE_PR_CHANGE)</f>
        <v>46163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872</v>
      </c>
      <c r="W31" s="2251"/>
      <c r="X31" s="2251"/>
      <c r="Y31" s="2251"/>
      <c r="Z31" s="2251"/>
      <c r="AA31" s="2251"/>
      <c r="AB31" s="2251"/>
      <c r="AC31" s="326"/>
      <c r="AD31" s="2251" t="str">
        <f>IF(TITLE_NUMBER_PR_CHANGE="",IF(TITLE_NUMBER_PR="","",TITLE_NUMBER_PR),TITLE_NUMBER_PR_CHANGE)</f>
        <v>872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46163</v>
      </c>
      <c r="W34" s="2264"/>
      <c r="X34" s="2264"/>
      <c r="Y34" s="2264"/>
      <c r="Z34" s="2264"/>
      <c r="AA34" s="2264"/>
      <c r="AB34" s="2264"/>
      <c r="AC34" s="326"/>
      <c r="AD34" s="2264" t="str">
        <f>IF(TITLE_DATE_PR_CHANGE="",IF(TITLE_DATE_PR="","",TITLE_DATE_PR),TITLE_DATE_PR_CHANGE)</f>
        <v>46163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872</v>
      </c>
      <c r="W35" s="2251"/>
      <c r="X35" s="2251"/>
      <c r="Y35" s="2251"/>
      <c r="Z35" s="2251"/>
      <c r="AA35" s="2251"/>
      <c r="AB35" s="2251"/>
      <c r="AC35" s="326"/>
      <c r="AD35" s="2251" t="str">
        <f>IF(TITLE_NUMBER_PR_CHANGE="",IF(TITLE_NUMBER_PR="","",TITLE_NUMBER_PR),TITLE_NUMBER_PR_CHANGE)</f>
        <v>872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416</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EE449-9467-276F-252D-0.F2B4FA9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46163</v>
      </c>
      <c r="W30" s="2264"/>
      <c r="X30" s="2264"/>
      <c r="Y30" s="2264"/>
      <c r="Z30" s="2264"/>
      <c r="AA30" s="2264"/>
      <c r="AB30" s="2264"/>
      <c r="AC30" s="326"/>
      <c r="AD30" s="2264" t="str">
        <f>IF(TITLE_DATE_PR_CHANGE="",IF(TITLE_DATE_PR="","",TITLE_DATE_PR),TITLE_DATE_PR_CHANGE)</f>
        <v>46163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872</v>
      </c>
      <c r="W31" s="2251"/>
      <c r="X31" s="2251"/>
      <c r="Y31" s="2251"/>
      <c r="Z31" s="2251"/>
      <c r="AA31" s="2251"/>
      <c r="AB31" s="2251"/>
      <c r="AC31" s="326"/>
      <c r="AD31" s="2251" t="str">
        <f>IF(TITLE_NUMBER_PR_CHANGE="",IF(TITLE_NUMBER_PR="","",TITLE_NUMBER_PR),TITLE_NUMBER_PR_CHANGE)</f>
        <v>872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46163</v>
      </c>
      <c r="W34" s="2264"/>
      <c r="X34" s="2264"/>
      <c r="Y34" s="2264"/>
      <c r="Z34" s="2264"/>
      <c r="AA34" s="2264"/>
      <c r="AB34" s="2264"/>
      <c r="AC34" s="326"/>
      <c r="AD34" s="2264" t="str">
        <f>IF(TITLE_DATE_PR_CHANGE="",IF(TITLE_DATE_PR="","",TITLE_DATE_PR),TITLE_DATE_PR_CHANGE)</f>
        <v>46163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872</v>
      </c>
      <c r="W35" s="2251"/>
      <c r="X35" s="2251"/>
      <c r="Y35" s="2251"/>
      <c r="Z35" s="2251"/>
      <c r="AA35" s="2251"/>
      <c r="AB35" s="2251"/>
      <c r="AC35" s="326"/>
      <c r="AD35" s="2251" t="str">
        <f>IF(TITLE_NUMBER_PR_CHANGE="",IF(TITLE_NUMBER_PR="","",TITLE_NUMBER_PR),TITLE_NUMBER_PR_CHANGE)</f>
        <v>872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03E77-3D94-0A8F-C2D6-0.9B701EE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46163</v>
      </c>
      <c r="W30" s="2264"/>
      <c r="X30" s="2264"/>
      <c r="Y30" s="2264"/>
      <c r="Z30" s="2264"/>
      <c r="AA30" s="2264"/>
      <c r="AB30" s="2264"/>
      <c r="AC30" s="326"/>
      <c r="AD30" s="2264" t="str">
        <f>IF(TITLE_DATE_PR_CHANGE="",IF(TITLE_DATE_PR="","",TITLE_DATE_PR),TITLE_DATE_PR_CHANGE)</f>
        <v>46163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872</v>
      </c>
      <c r="W31" s="2251"/>
      <c r="X31" s="2251"/>
      <c r="Y31" s="2251"/>
      <c r="Z31" s="2251"/>
      <c r="AA31" s="2251"/>
      <c r="AB31" s="2251"/>
      <c r="AC31" s="326"/>
      <c r="AD31" s="2251" t="str">
        <f>IF(TITLE_NUMBER_PR_CHANGE="",IF(TITLE_NUMBER_PR="","",TITLE_NUMBER_PR),TITLE_NUMBER_PR_CHANGE)</f>
        <v>872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46163</v>
      </c>
      <c r="W34" s="2264"/>
      <c r="X34" s="2264"/>
      <c r="Y34" s="2264"/>
      <c r="Z34" s="2264"/>
      <c r="AA34" s="2264"/>
      <c r="AB34" s="2264"/>
      <c r="AC34" s="326"/>
      <c r="AD34" s="2264" t="str">
        <f>IF(TITLE_DATE_PR_CHANGE="",IF(TITLE_DATE_PR="","",TITLE_DATE_PR),TITLE_DATE_PR_CHANGE)</f>
        <v>46163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872</v>
      </c>
      <c r="W35" s="2251"/>
      <c r="X35" s="2251"/>
      <c r="Y35" s="2251"/>
      <c r="Z35" s="2251"/>
      <c r="AA35" s="2251"/>
      <c r="AB35" s="2251"/>
      <c r="AC35" s="326"/>
      <c r="AD35" s="2251" t="str">
        <f>IF(TITLE_NUMBER_PR_CHANGE="",IF(TITLE_NUMBER_PR="","",TITLE_NUMBER_PR),TITLE_NUMBER_PR_CHANGE)</f>
        <v>872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FBBA7-9FFC-C929-C474-0.234955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46163</v>
      </c>
      <c r="W30" s="2264"/>
      <c r="X30" s="2264"/>
      <c r="Y30" s="2264"/>
      <c r="Z30" s="2264"/>
      <c r="AA30" s="2264"/>
      <c r="AB30" s="2264"/>
      <c r="AC30" s="326"/>
      <c r="AD30" s="2264" t="str">
        <f>IF(TITLE_DATE_PR_CHANGE="",IF(TITLE_DATE_PR="","",TITLE_DATE_PR),TITLE_DATE_PR_CHANGE)</f>
        <v>46163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872</v>
      </c>
      <c r="W31" s="2251"/>
      <c r="X31" s="2251"/>
      <c r="Y31" s="2251"/>
      <c r="Z31" s="2251"/>
      <c r="AA31" s="2251"/>
      <c r="AB31" s="2251"/>
      <c r="AC31" s="326"/>
      <c r="AD31" s="2251" t="str">
        <f>IF(TITLE_NUMBER_PR_CHANGE="",IF(TITLE_NUMBER_PR="","",TITLE_NUMBER_PR),TITLE_NUMBER_PR_CHANGE)</f>
        <v>872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46163</v>
      </c>
      <c r="W34" s="2264"/>
      <c r="X34" s="2264"/>
      <c r="Y34" s="2264"/>
      <c r="Z34" s="2264"/>
      <c r="AA34" s="2264"/>
      <c r="AB34" s="2264"/>
      <c r="AC34" s="326"/>
      <c r="AD34" s="2264" t="str">
        <f>IF(TITLE_DATE_PR_CHANGE="",IF(TITLE_DATE_PR="","",TITLE_DATE_PR),TITLE_DATE_PR_CHANGE)</f>
        <v>46163</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872</v>
      </c>
      <c r="W35" s="2251"/>
      <c r="X35" s="2251"/>
      <c r="Y35" s="2251"/>
      <c r="Z35" s="2251"/>
      <c r="AA35" s="2251"/>
      <c r="AB35" s="2251"/>
      <c r="AC35" s="326"/>
      <c r="AD35" s="2251" t="str">
        <f>IF(TITLE_NUMBER_PR_CHANGE="",IF(TITLE_NUMBER_PR="","",TITLE_NUMBER_PR),TITLE_NUMBER_PR_CHANGE)</f>
        <v>872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15D8-62B5-804A-FDFF-0.35B02C7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206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207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208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ИМУП «ПОСЖИЛКОМСЕРВИС»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46163</v>
      </c>
      <c r="Y34" s="2264"/>
      <c r="Z34" s="2264"/>
      <c r="AA34" s="2264"/>
      <c r="AB34" s="2264"/>
      <c r="AC34" s="2264"/>
      <c r="AD34" s="2264"/>
      <c r="AE34" s="2264"/>
      <c r="AF34" s="326"/>
      <c r="AG34" s="2264" t="str">
        <f>IF(TITLE_DATE_PR_CHANGE="",IF(TITLE_DATE_PR="","",TITLE_DATE_PR),TITLE_DATE_PR_CHANGE)</f>
        <v>46163</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872</v>
      </c>
      <c r="Y35" s="2251"/>
      <c r="Z35" s="2251"/>
      <c r="AA35" s="2251"/>
      <c r="AB35" s="2251"/>
      <c r="AC35" s="2251"/>
      <c r="AD35" s="2251"/>
      <c r="AE35" s="2251"/>
      <c r="AF35" s="326"/>
      <c r="AG35" s="2251" t="str">
        <f>IF(TITLE_NUMBER_PR_CHANGE="",IF(TITLE_NUMBER_PR="","",TITLE_NUMBER_PR),TITLE_NUMBER_PR_CHANGE)</f>
        <v>872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46163</v>
      </c>
      <c r="Y38" s="2264"/>
      <c r="Z38" s="2264"/>
      <c r="AA38" s="2264"/>
      <c r="AB38" s="2264"/>
      <c r="AC38" s="2264"/>
      <c r="AD38" s="2264"/>
      <c r="AE38" s="2264"/>
      <c r="AF38" s="326"/>
      <c r="AG38" s="2264" t="str">
        <f>IF(TITLE_DATE_PR_CHANGE="",IF(TITLE_DATE_PR="","",TITLE_DATE_PR),TITLE_DATE_PR_CHANGE)</f>
        <v>46163</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872</v>
      </c>
      <c r="Y39" s="2251"/>
      <c r="Z39" s="2251"/>
      <c r="AA39" s="2251"/>
      <c r="AB39" s="2251"/>
      <c r="AC39" s="2251"/>
      <c r="AD39" s="2251"/>
      <c r="AE39" s="2251"/>
      <c r="AF39" s="326"/>
      <c r="AG39" s="2251" t="str">
        <f>IF(TITLE_NUMBER_PR_CHANGE="",IF(TITLE_NUMBER_PR="","",TITLE_NUMBER_PR),TITLE_NUMBER_PR_CHANGE)</f>
        <v>872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88</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136</v>
      </c>
      <c r="C47" s="1259" t="s">
        <v>137</v>
      </c>
      <c r="D47" s="1259" t="s">
        <v>138</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454</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206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207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208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209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BE5A1C-21F2-D197-A4D8-0.E9BC3595}" mc:Ignorable="x14ac xr xr2 xr3">
  <sheetPr>
    <tabColor rgb="FFCCCCFF"/>
  </sheetPr>
  <dimension ref="A1:Q79"/>
  <sheetViews>
    <sheetView topLeftCell="A1" showGridLines="0" zoomScale="90" workbookViewId="0">
      <selection activeCell="F64" sqref="F64:F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46163</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46163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F7178D-BFAA-ADDD-D27D-0.2A550F53}"/>
    <hyperlink ref="H17" location="Титульный!H9" display="Как заполнить?" tooltip="Помощь по работе с полями отчётной формы" xr:uid="{C043F0EC-DA59-4261-EF6D-0.8BDCDDDD}"/>
    <hyperlink ref="H39" location="Титульный!H9" display="Как заполнить?" tooltip="Помощь по работе с полями отчётной формы" xr:uid="{0056244D-DB46-5196-F0F3-0.3D2288F5}"/>
    <hyperlink ref="H62" location="Титульный!H9" display="Как заполнить?" tooltip="Помощь по работе с полями отчётной формы" xr:uid="{09703404-5C1F-AFBE-154F-0.A59C0FD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775AE-6FBA-5123-78E3-0.23AEEDE7}" mc:Ignorable="x14ac xr xr2 xr3">
  <sheetPr>
    <tabColor theme="6" tint="0.4"/>
  </sheetPr>
  <dimension ref="A1:BA70"/>
  <sheetViews>
    <sheetView topLeftCell="A1" showGridLines="0" zoomScale="90" workbookViewId="0">
      <selection activeCell="AE51" sqref="AE51:AE53"/>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206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207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208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ИМУП «ПОСЖИЛКОМСЕРВИС»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46163</v>
      </c>
      <c r="W31" s="2264"/>
      <c r="X31" s="2264"/>
      <c r="Y31" s="2264"/>
      <c r="Z31" s="2264"/>
      <c r="AA31" s="326"/>
      <c r="AB31" s="2264" t="str">
        <f>IF(TITLE_DATE_PR_CHANGE="",IF(TITLE_DATE_PR="","",TITLE_DATE_PR),TITLE_DATE_PR_CHANGE)</f>
        <v>46163</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872</v>
      </c>
      <c r="W32" s="2251"/>
      <c r="X32" s="2251"/>
      <c r="Y32" s="2251"/>
      <c r="Z32" s="2251"/>
      <c r="AA32" s="326"/>
      <c r="AB32" s="2251" t="str">
        <f>IF(TITLE_NUMBER_PR_CHANGE="",IF(TITLE_NUMBER_PR="","",TITLE_NUMBER_PR),TITLE_NUMBER_PR_CHANGE)</f>
        <v>872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46163</v>
      </c>
      <c r="W35" s="2264"/>
      <c r="X35" s="2264"/>
      <c r="Y35" s="2264"/>
      <c r="Z35" s="2264"/>
      <c r="AA35" s="326"/>
      <c r="AB35" s="2264" t="str">
        <f>IF(TITLE_DATE_PR_CHANGE="",IF(TITLE_DATE_PR="","",TITLE_DATE_PR),TITLE_DATE_PR_CHANGE)</f>
        <v>46163</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872</v>
      </c>
      <c r="W36" s="2251"/>
      <c r="X36" s="2251"/>
      <c r="Y36" s="2251"/>
      <c r="Z36" s="2251"/>
      <c r="AA36" s="326"/>
      <c r="AB36" s="2251" t="str">
        <f>IF(TITLE_NUMBER_PR_CHANGE="",IF(TITLE_NUMBER_PR="","",TITLE_NUMBER_PR),TITLE_NUMBER_PR_CHANGE)</f>
        <v>872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88</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тыс.руб./Гкал/ч</v>
      </c>
      <c r="W42" s="2340"/>
      <c r="X42" s="2295"/>
      <c r="Y42" s="2315"/>
      <c r="Z42" s="2316"/>
      <c r="AA42" s="2337"/>
      <c r="AB42" s="2330"/>
      <c r="AC42" s="2331"/>
      <c r="AD42" s="2331"/>
      <c r="AE42" s="2332"/>
      <c r="AF42" s="2331"/>
      <c r="AG42" s="2331"/>
      <c r="AH42" s="2331"/>
      <c r="AI42" s="2332"/>
      <c r="AJ42" s="2330"/>
      <c r="AK42" s="2331"/>
      <c r="AL42" s="2331"/>
      <c r="AM42" s="2331"/>
      <c r="AN42" s="2339" t="s">
        <v>480</v>
      </c>
      <c r="AO42" s="2339"/>
      <c r="AP42" s="2315"/>
      <c r="AQ42" s="2315"/>
      <c r="AR42" s="2316"/>
      <c r="AS42" s="2278"/>
      <c r="AT42" s="2281"/>
      <c r="AU42" s="2127"/>
      <c r="BA42" s="1155">
        <v>14</v>
      </c>
    </row>
    <row customHeight="1" ht="14.699999999999998">
      <c r="A43" s="1370"/>
      <c r="B43" s="1370" t="s">
        <v>136</v>
      </c>
      <c r="C43" s="1370" t="s">
        <v>137</v>
      </c>
      <c r="D43" s="1370" t="s">
        <v>138</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1</v>
      </c>
      <c r="T45" s="298" t="s">
        <v>124</v>
      </c>
      <c r="U45" s="300"/>
      <c r="V45" s="2243"/>
      <c r="W45" s="2243"/>
      <c r="X45" s="2243"/>
      <c r="Y45" s="2243"/>
      <c r="Z45" s="2243"/>
      <c r="AA45" s="2244"/>
      <c r="AB45" s="2242" t="str">
        <f>INDEX(PT_DIFFERENTIATION_NTAR,MATCH(A45,PT_DIFFERENTIATION_NTAR_ID,0))</f>
        <v>Установление ставки тарифа за подключаемую (технологически присоединяемую) тепловую нагрузку объекта</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1.1</v>
      </c>
      <c r="T46" s="308" t="s">
        <v>403</v>
      </c>
      <c r="U46" s="300"/>
      <c r="V46" s="2243"/>
      <c r="W46" s="2243"/>
      <c r="X46" s="2243"/>
      <c r="Y46" s="2243"/>
      <c r="Z46" s="2243"/>
      <c r="AA46" s="2244"/>
      <c r="AB46" s="2242" t="str">
        <f>INDEX(PT_DIFFERENTIATION_TER,MATCH(B46,PT_DIFFERENTIATION_TER_ID,0))</f>
        <v>Территория 1</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1.1.1</v>
      </c>
      <c r="T47" s="309" t="s">
        <v>405</v>
      </c>
      <c r="U47" s="300"/>
      <c r="V47" s="2243"/>
      <c r="W47" s="2243"/>
      <c r="X47" s="2243"/>
      <c r="Y47" s="2243"/>
      <c r="Z47" s="2243"/>
      <c r="AA47" s="2244"/>
      <c r="AB47" s="2242" t="str">
        <f>INDEX(PT_DIFFERENTIATION_CS,MATCH(C47,PT_DIFFERENTIATION_CS_ID,0))</f>
        <v>без дифференциации</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1.1.1.1</v>
      </c>
      <c r="T48" s="310" t="s">
        <v>407</v>
      </c>
      <c r="U48" s="300"/>
      <c r="V48" s="2243"/>
      <c r="W48" s="2243"/>
      <c r="X48" s="2243"/>
      <c r="Y48" s="2243"/>
      <c r="Z48" s="2243"/>
      <c r="AA48" s="2244"/>
      <c r="AB48" s="2242" t="str">
        <f>INDEX(PT_DIFFERENTIATION_IST_TE,MATCH(D48,PT_DIFFERENTIATION_IST_TE_ID,0))</f>
        <v>без дифференциации</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1.1.1.1.1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1.1.1.1.1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1.1.1.1.1</v>
      </c>
      <c r="L51" s="1364"/>
      <c r="P51" s="2257"/>
      <c r="Q51" s="2257"/>
      <c r="R51" s="357">
        <v>1</v>
      </c>
      <c r="S51" s="2341" t="str">
        <f>$K51</f>
        <v>1.1.1.1.1</v>
      </c>
      <c r="T51" s="2344" t="s">
        <v>199</v>
      </c>
      <c r="U51" s="300"/>
      <c r="V51" s="751"/>
      <c r="W51" s="1257"/>
      <c r="X51" s="1734"/>
      <c r="Y51" s="1459" t="s">
        <v>66</v>
      </c>
      <c r="Z51" s="1734"/>
      <c r="AA51" s="1459" t="s">
        <v>66</v>
      </c>
      <c r="AB51" s="2107" t="s">
        <v>66</v>
      </c>
      <c r="AC51" s="2326"/>
      <c r="AD51" s="2205">
        <v>1</v>
      </c>
      <c r="AE51" s="2644" t="s">
        <v>483</v>
      </c>
      <c r="AF51" s="2107" t="s">
        <v>19</v>
      </c>
      <c r="AG51" s="2326"/>
      <c r="AH51" s="2205">
        <v>1</v>
      </c>
      <c r="AI51" s="2348" t="s">
        <v>28</v>
      </c>
      <c r="AJ51" s="2107" t="s">
        <v>19</v>
      </c>
      <c r="AK51" s="311"/>
      <c r="AL51" s="1337">
        <v>1</v>
      </c>
      <c r="AM51" s="1402"/>
      <c r="AN51" s="751">
        <f>AO51*1.22</f>
        <v>101.700875262054</v>
      </c>
      <c r="AO51" s="1257">
        <f>15.90535/0.1908</f>
        <v>83.3613731656184</v>
      </c>
      <c r="AP51" s="2602">
        <v>46163</v>
      </c>
      <c r="AQ51" s="1459" t="s">
        <v>66</v>
      </c>
      <c r="AR51" s="2602">
        <v>46387</v>
      </c>
      <c r="AS51" s="1459" t="s">
        <v>66</v>
      </c>
      <c r="AT51" s="1348"/>
      <c r="AU51" s="2253" t="s">
        <v>484</v>
      </c>
      <c r="AV51" s="511">
        <f>STRCHECKDATE(V54:AT54)</f>
      </c>
      <c r="AW51" s="500"/>
      <c r="AX51" s="500" t="str">
        <f>IF(T51="","",T51)</f>
        <v>Установление ставки тарифа за подключаемую (технологически присоединяемую) тепловую нагрузку объекта</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644"/>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644"/>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46163-46387</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206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207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208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208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209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ECD43-AC22-A56A-DC1E-0.40606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46163</v>
      </c>
      <c r="W28" s="2264"/>
      <c r="X28" s="2264"/>
      <c r="Y28" s="2264"/>
      <c r="Z28" s="2264"/>
      <c r="AA28" s="2264"/>
      <c r="AB28" s="326"/>
      <c r="AC28" s="2264" t="str">
        <f>IF(TITLE_DATE_PR_CHANGE="",IF(TITLE_DATE_PR="","",TITLE_DATE_PR),TITLE_DATE_PR_CHANGE)</f>
        <v>46163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872</v>
      </c>
      <c r="W29" s="2251"/>
      <c r="X29" s="2251"/>
      <c r="Y29" s="2251"/>
      <c r="Z29" s="2251"/>
      <c r="AA29" s="2251"/>
      <c r="AB29" s="326"/>
      <c r="AC29" s="2251" t="str">
        <f>IF(TITLE_NUMBER_PR_CHANGE="",IF(TITLE_NUMBER_PR="","",TITLE_NUMBER_PR),TITLE_NUMBER_PR_CHANGE)</f>
        <v>872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46163</v>
      </c>
      <c r="W32" s="2264"/>
      <c r="X32" s="2264"/>
      <c r="Y32" s="2264"/>
      <c r="Z32" s="2264"/>
      <c r="AA32" s="2264"/>
      <c r="AB32" s="326"/>
      <c r="AC32" s="2264" t="str">
        <f>IF(TITLE_DATE_PR_CHANGE="",IF(TITLE_DATE_PR="","",TITLE_DATE_PR),TITLE_DATE_PR_CHANGE)</f>
        <v>46163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872</v>
      </c>
      <c r="W33" s="2251"/>
      <c r="X33" s="2251"/>
      <c r="Y33" s="2251"/>
      <c r="Z33" s="2251"/>
      <c r="AA33" s="2251"/>
      <c r="AB33" s="326"/>
      <c r="AC33" s="2251" t="str">
        <f>IF(TITLE_NUMBER_PR_CHANGE="",IF(TITLE_NUMBER_PR="","",TITLE_NUMBER_PR),TITLE_NUMBER_PR_CHANGE)</f>
        <v>872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493</v>
      </c>
      <c r="W38" s="2262" t="s">
        <v>438</v>
      </c>
      <c r="X38" s="2263"/>
      <c r="Y38" s="2262" t="s">
        <v>439</v>
      </c>
      <c r="Z38" s="2269"/>
      <c r="AA38" s="2263"/>
      <c r="AB38" s="2278"/>
      <c r="AC38" s="1352" t="s">
        <v>493</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494</v>
      </c>
      <c r="J39" s="1364" t="s">
        <v>445</v>
      </c>
      <c r="K39" s="1364" t="s">
        <v>495</v>
      </c>
      <c r="L39" s="1364" t="s">
        <v>421</v>
      </c>
      <c r="Q39" s="376"/>
      <c r="R39" s="376"/>
      <c r="S39" s="2273"/>
      <c r="T39" s="2209"/>
      <c r="U39" s="302"/>
      <c r="V39" s="1352" t="s">
        <v>496</v>
      </c>
      <c r="W39" s="1222" t="s">
        <v>497</v>
      </c>
      <c r="X39" s="1222" t="s">
        <v>498</v>
      </c>
      <c r="Y39" s="1357" t="s">
        <v>449</v>
      </c>
      <c r="Z39" s="2270" t="s">
        <v>450</v>
      </c>
      <c r="AA39" s="2271"/>
      <c r="AB39" s="2279"/>
      <c r="AC39" s="1352" t="s">
        <v>496</v>
      </c>
      <c r="AD39" s="1222" t="s">
        <v>497</v>
      </c>
      <c r="AE39" s="1222" t="s">
        <v>498</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499</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232</v>
      </c>
      <c r="B46" s="1363" t="s">
        <v>233</v>
      </c>
      <c r="C46" s="1363" t="s">
        <v>234</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499</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1BFEB-B3A3-17E4-6CF1-0.280289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46163</v>
      </c>
      <c r="W28" s="2264"/>
      <c r="X28" s="2264"/>
      <c r="Y28" s="2264"/>
      <c r="Z28" s="2264"/>
      <c r="AA28" s="2264"/>
      <c r="AB28" s="326"/>
      <c r="AC28" s="2264" t="str">
        <f>IF(TITLE_DATE_PR_CHANGE="",IF(TITLE_DATE_PR="","",TITLE_DATE_PR),TITLE_DATE_PR_CHANGE)</f>
        <v>46163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872</v>
      </c>
      <c r="W29" s="2251"/>
      <c r="X29" s="2251"/>
      <c r="Y29" s="2251"/>
      <c r="Z29" s="2251"/>
      <c r="AA29" s="2251"/>
      <c r="AB29" s="326"/>
      <c r="AC29" s="2251" t="str">
        <f>IF(TITLE_NUMBER_PR_CHANGE="",IF(TITLE_NUMBER_PR="","",TITLE_NUMBER_PR),TITLE_NUMBER_PR_CHANGE)</f>
        <v>872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46163</v>
      </c>
      <c r="W32" s="2264"/>
      <c r="X32" s="2264"/>
      <c r="Y32" s="2264"/>
      <c r="Z32" s="2264"/>
      <c r="AA32" s="2264"/>
      <c r="AB32" s="326"/>
      <c r="AC32" s="2264" t="str">
        <f>IF(TITLE_DATE_PR_CHANGE="",IF(TITLE_DATE_PR="","",TITLE_DATE_PR),TITLE_DATE_PR_CHANGE)</f>
        <v>46163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872</v>
      </c>
      <c r="W33" s="2251"/>
      <c r="X33" s="2251"/>
      <c r="Y33" s="2251"/>
      <c r="Z33" s="2251"/>
      <c r="AA33" s="2251"/>
      <c r="AB33" s="326"/>
      <c r="AC33" s="2251" t="str">
        <f>IF(TITLE_NUMBER_PR_CHANGE="",IF(TITLE_NUMBER_PR="","",TITLE_NUMBER_PR),TITLE_NUMBER_PR_CHANGE)</f>
        <v>872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500</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237</v>
      </c>
      <c r="B46" s="1363" t="s">
        <v>238</v>
      </c>
      <c r="C46" s="1363" t="s">
        <v>239</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500</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738ED-0FF2-0C69-2AAF-0.9BAE88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46163</v>
      </c>
      <c r="W28" s="2264"/>
      <c r="X28" s="2264"/>
      <c r="Y28" s="2264"/>
      <c r="Z28" s="2264"/>
      <c r="AA28" s="2264"/>
      <c r="AB28" s="326"/>
      <c r="AC28" s="2264" t="str">
        <f>IF(TITLE_DATE_PR_CHANGE="",IF(TITLE_DATE_PR="","",TITLE_DATE_PR),TITLE_DATE_PR_CHANGE)</f>
        <v>46163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872</v>
      </c>
      <c r="W29" s="2251"/>
      <c r="X29" s="2251"/>
      <c r="Y29" s="2251"/>
      <c r="Z29" s="2251"/>
      <c r="AA29" s="2251"/>
      <c r="AB29" s="326"/>
      <c r="AC29" s="2251" t="str">
        <f>IF(TITLE_NUMBER_PR_CHANGE="",IF(TITLE_NUMBER_PR="","",TITLE_NUMBER_PR),TITLE_NUMBER_PR_CHANGE)</f>
        <v>872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46163</v>
      </c>
      <c r="W32" s="2264"/>
      <c r="X32" s="2264"/>
      <c r="Y32" s="2264"/>
      <c r="Z32" s="2264"/>
      <c r="AA32" s="2264"/>
      <c r="AB32" s="326"/>
      <c r="AC32" s="2264" t="str">
        <f>IF(TITLE_DATE_PR_CHANGE="",IF(TITLE_DATE_PR="","",TITLE_DATE_PR),TITLE_DATE_PR_CHANGE)</f>
        <v>46163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872</v>
      </c>
      <c r="W33" s="2251"/>
      <c r="X33" s="2251"/>
      <c r="Y33" s="2251"/>
      <c r="Z33" s="2251"/>
      <c r="AA33" s="2251"/>
      <c r="AB33" s="326"/>
      <c r="AC33" s="2251" t="str">
        <f>IF(TITLE_NUMBER_PR_CHANGE="",IF(TITLE_NUMBER_PR="","",TITLE_NUMBER_PR),TITLE_NUMBER_PR_CHANGE)</f>
        <v>872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501</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242</v>
      </c>
      <c r="B46" s="1363" t="s">
        <v>243</v>
      </c>
      <c r="C46" s="1363" t="s">
        <v>244</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501</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43AE-86BC-8B02-7F0C-0.3E664B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46163</v>
      </c>
      <c r="W28" s="2264"/>
      <c r="X28" s="2264"/>
      <c r="Y28" s="2264"/>
      <c r="Z28" s="2264"/>
      <c r="AA28" s="2264"/>
      <c r="AB28" s="326"/>
      <c r="AC28" s="2264" t="str">
        <f>IF(TITLE_DATE_PR_CHANGE="",IF(TITLE_DATE_PR="","",TITLE_DATE_PR),TITLE_DATE_PR_CHANGE)</f>
        <v>46163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872</v>
      </c>
      <c r="W29" s="2251"/>
      <c r="X29" s="2251"/>
      <c r="Y29" s="2251"/>
      <c r="Z29" s="2251"/>
      <c r="AA29" s="2251"/>
      <c r="AB29" s="326"/>
      <c r="AC29" s="2251" t="str">
        <f>IF(TITLE_NUMBER_PR_CHANGE="",IF(TITLE_NUMBER_PR="","",TITLE_NUMBER_PR),TITLE_NUMBER_PR_CHANGE)</f>
        <v>872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46163</v>
      </c>
      <c r="W32" s="2264"/>
      <c r="X32" s="2264"/>
      <c r="Y32" s="2264"/>
      <c r="Z32" s="2264"/>
      <c r="AA32" s="2264"/>
      <c r="AB32" s="326"/>
      <c r="AC32" s="2264" t="str">
        <f>IF(TITLE_DATE_PR_CHANGE="",IF(TITLE_DATE_PR="","",TITLE_DATE_PR),TITLE_DATE_PR_CHANGE)</f>
        <v>46163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872</v>
      </c>
      <c r="W33" s="2251"/>
      <c r="X33" s="2251"/>
      <c r="Y33" s="2251"/>
      <c r="Z33" s="2251"/>
      <c r="AA33" s="2251"/>
      <c r="AB33" s="326"/>
      <c r="AC33" s="2251" t="str">
        <f>IF(TITLE_NUMBER_PR_CHANGE="",IF(TITLE_NUMBER_PR="","",TITLE_NUMBER_PR),TITLE_NUMBER_PR_CHANGE)</f>
        <v>872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502</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247</v>
      </c>
      <c r="B46" s="1363" t="s">
        <v>248</v>
      </c>
      <c r="C46" s="1363" t="s">
        <v>249</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502</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4917A-B14B-32F7-2D31-0.8772587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206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207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208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46163</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872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46163</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872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88</v>
      </c>
      <c r="T37" s="2209" t="s">
        <v>503</v>
      </c>
      <c r="U37" s="337"/>
      <c r="V37" s="2275"/>
      <c r="W37" s="2275"/>
      <c r="X37" s="2275"/>
      <c r="Y37" s="2275"/>
      <c r="Z37" s="2275"/>
      <c r="AA37" s="2209" t="s">
        <v>433</v>
      </c>
      <c r="AB37" s="2208" t="s">
        <v>504</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484</v>
      </c>
      <c r="AL48" s="1636">
        <f>STRCHECKDATE(#REF!)</f>
      </c>
      <c r="AM48" s="1624"/>
      <c r="AN48" s="1624" t="str">
        <f>IF(T48="","",T48)</f>
        <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206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207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208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208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209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91F2F-8F1C-D419-FE6C-0.8CDFA2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510</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46163</v>
      </c>
      <c r="W32" s="2264"/>
      <c r="X32" s="2264"/>
      <c r="Y32" s="2264"/>
      <c r="Z32" s="2264"/>
      <c r="AA32" s="2264"/>
      <c r="AB32" s="2264"/>
      <c r="AC32" s="326"/>
      <c r="AD32" s="2264" t="str">
        <f>IF(TITLE_DATE_PR_CHANGE="",IF(TITLE_DATE_PR="","",TITLE_DATE_PR),TITLE_DATE_PR_CHANGE)</f>
        <v>46163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872</v>
      </c>
      <c r="W33" s="2251"/>
      <c r="X33" s="2251"/>
      <c r="Y33" s="2251"/>
      <c r="Z33" s="2251"/>
      <c r="AA33" s="2251"/>
      <c r="AB33" s="2251"/>
      <c r="AC33" s="326"/>
      <c r="AD33" s="2251" t="str">
        <f>IF(TITLE_NUMBER_PR_CHANGE="",IF(TITLE_NUMBER_PR="","",TITLE_NUMBER_PR),TITLE_NUMBER_PR_CHANGE)</f>
        <v>872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46163</v>
      </c>
      <c r="W36" s="2264"/>
      <c r="X36" s="2264"/>
      <c r="Y36" s="2264"/>
      <c r="Z36" s="2264"/>
      <c r="AA36" s="2264"/>
      <c r="AB36" s="2264"/>
      <c r="AC36" s="326"/>
      <c r="AD36" s="2264" t="str">
        <f>IF(TITLE_DATE_PR_CHANGE="",IF(TITLE_DATE_PR="","",TITLE_DATE_PR),TITLE_DATE_PR_CHANGE)</f>
        <v>46163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872</v>
      </c>
      <c r="W37" s="2251"/>
      <c r="X37" s="2251"/>
      <c r="Y37" s="2251"/>
      <c r="Z37" s="2251"/>
      <c r="AA37" s="2251"/>
      <c r="AB37" s="2251"/>
      <c r="AC37" s="326"/>
      <c r="AD37" s="2251" t="str">
        <f>IF(TITLE_NUMBER_PR_CHANGE="",IF(TITLE_NUMBER_PR="","",TITLE_NUMBER_PR),TITLE_NUMBER_PR_CHANGE)</f>
        <v>872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519</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519</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DBECA-C0A3-05B2-AF46-0.D3A9BA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46163</v>
      </c>
      <c r="W28" s="2264"/>
      <c r="X28" s="2264"/>
      <c r="Y28" s="2264"/>
      <c r="Z28" s="2264"/>
      <c r="AA28" s="2264"/>
      <c r="AB28" s="326"/>
      <c r="AC28" s="2264" t="str">
        <f>IF(TITLE_DATE_PR_CHANGE="",IF(TITLE_DATE_PR="","",TITLE_DATE_PR),TITLE_DATE_PR_CHANGE)</f>
        <v>46163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872</v>
      </c>
      <c r="W29" s="2251"/>
      <c r="X29" s="2251"/>
      <c r="Y29" s="2251"/>
      <c r="Z29" s="2251"/>
      <c r="AA29" s="2251"/>
      <c r="AB29" s="326"/>
      <c r="AC29" s="2251" t="str">
        <f>IF(TITLE_NUMBER_PR_CHANGE="",IF(TITLE_NUMBER_PR="","",TITLE_NUMBER_PR),TITLE_NUMBER_PR_CHANGE)</f>
        <v>872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46163</v>
      </c>
      <c r="W32" s="2264"/>
      <c r="X32" s="2264"/>
      <c r="Y32" s="2264"/>
      <c r="Z32" s="2264"/>
      <c r="AA32" s="2264"/>
      <c r="AB32" s="326"/>
      <c r="AC32" s="2264" t="str">
        <f>IF(TITLE_DATE_PR_CHANGE="",IF(TITLE_DATE_PR="","",TITLE_DATE_PR),TITLE_DATE_PR_CHANGE)</f>
        <v>46163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872</v>
      </c>
      <c r="W33" s="2251"/>
      <c r="X33" s="2251"/>
      <c r="Y33" s="2251"/>
      <c r="Z33" s="2251"/>
      <c r="AA33" s="2251"/>
      <c r="AB33" s="326"/>
      <c r="AC33" s="2251" t="str">
        <f>IF(TITLE_NUMBER_PR_CHANGE="",IF(TITLE_NUMBER_PR="","",TITLE_NUMBER_PR),TITLE_NUMBER_PR_CHANGE)</f>
        <v>872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493</v>
      </c>
      <c r="W38" s="2262" t="s">
        <v>438</v>
      </c>
      <c r="X38" s="2263"/>
      <c r="Y38" s="2262" t="s">
        <v>439</v>
      </c>
      <c r="Z38" s="2269"/>
      <c r="AA38" s="2263"/>
      <c r="AB38" s="2278"/>
      <c r="AC38" s="1483" t="s">
        <v>493</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494</v>
      </c>
      <c r="J39" s="1364" t="s">
        <v>445</v>
      </c>
      <c r="K39" s="1364" t="s">
        <v>495</v>
      </c>
      <c r="L39" s="1364" t="s">
        <v>421</v>
      </c>
      <c r="Q39" s="376"/>
      <c r="R39" s="376"/>
      <c r="S39" s="2273"/>
      <c r="T39" s="2209"/>
      <c r="U39" s="302"/>
      <c r="V39" s="1483" t="s">
        <v>522</v>
      </c>
      <c r="W39" s="1222" t="s">
        <v>523</v>
      </c>
      <c r="X39" s="1222" t="s">
        <v>498</v>
      </c>
      <c r="Y39" s="1489" t="s">
        <v>449</v>
      </c>
      <c r="Z39" s="2270" t="s">
        <v>450</v>
      </c>
      <c r="AA39" s="2271"/>
      <c r="AB39" s="2279"/>
      <c r="AC39" s="1483" t="s">
        <v>522</v>
      </c>
      <c r="AD39" s="1222" t="s">
        <v>523</v>
      </c>
      <c r="AE39" s="1222" t="s">
        <v>498</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524</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272</v>
      </c>
      <c r="B46" s="1363" t="s">
        <v>273</v>
      </c>
      <c r="C46" s="1363" t="s">
        <v>274</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524</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D774B-E381-BD32-6905-0.68C2C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46163</v>
      </c>
      <c r="W28" s="2264"/>
      <c r="X28" s="2264"/>
      <c r="Y28" s="2264"/>
      <c r="Z28" s="2264"/>
      <c r="AA28" s="2264"/>
      <c r="AB28" s="326"/>
      <c r="AC28" s="2264" t="str">
        <f>IF(TITLE_DATE_PR_CHANGE="",IF(TITLE_DATE_PR="","",TITLE_DATE_PR),TITLE_DATE_PR_CHANGE)</f>
        <v>46163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872</v>
      </c>
      <c r="W29" s="2251"/>
      <c r="X29" s="2251"/>
      <c r="Y29" s="2251"/>
      <c r="Z29" s="2251"/>
      <c r="AA29" s="2251"/>
      <c r="AB29" s="326"/>
      <c r="AC29" s="2251" t="str">
        <f>IF(TITLE_NUMBER_PR_CHANGE="",IF(TITLE_NUMBER_PR="","",TITLE_NUMBER_PR),TITLE_NUMBER_PR_CHANGE)</f>
        <v>872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46163</v>
      </c>
      <c r="W32" s="2264"/>
      <c r="X32" s="2264"/>
      <c r="Y32" s="2264"/>
      <c r="Z32" s="2264"/>
      <c r="AA32" s="2264"/>
      <c r="AB32" s="326"/>
      <c r="AC32" s="2264" t="str">
        <f>IF(TITLE_DATE_PR_CHANGE="",IF(TITLE_DATE_PR="","",TITLE_DATE_PR),TITLE_DATE_PR_CHANGE)</f>
        <v>46163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872</v>
      </c>
      <c r="W33" s="2251"/>
      <c r="X33" s="2251"/>
      <c r="Y33" s="2251"/>
      <c r="Z33" s="2251"/>
      <c r="AA33" s="2251"/>
      <c r="AB33" s="326"/>
      <c r="AC33" s="2251" t="str">
        <f>IF(TITLE_NUMBER_PR_CHANGE="",IF(TITLE_NUMBER_PR="","",TITLE_NUMBER_PR),TITLE_NUMBER_PR_CHANGE)</f>
        <v>872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493</v>
      </c>
      <c r="W38" s="2262" t="s">
        <v>438</v>
      </c>
      <c r="X38" s="2263"/>
      <c r="Y38" s="2262" t="s">
        <v>439</v>
      </c>
      <c r="Z38" s="2269"/>
      <c r="AA38" s="2263"/>
      <c r="AB38" s="2278"/>
      <c r="AC38" s="1483" t="s">
        <v>493</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494</v>
      </c>
      <c r="J39" s="1364" t="s">
        <v>445</v>
      </c>
      <c r="K39" s="1364" t="s">
        <v>495</v>
      </c>
      <c r="L39" s="1364" t="s">
        <v>421</v>
      </c>
      <c r="Q39" s="376"/>
      <c r="R39" s="376"/>
      <c r="S39" s="2273"/>
      <c r="T39" s="2209"/>
      <c r="U39" s="302"/>
      <c r="V39" s="1483" t="s">
        <v>522</v>
      </c>
      <c r="W39" s="1222" t="s">
        <v>523</v>
      </c>
      <c r="X39" s="1222" t="s">
        <v>498</v>
      </c>
      <c r="Y39" s="1489" t="s">
        <v>449</v>
      </c>
      <c r="Z39" s="2270" t="s">
        <v>450</v>
      </c>
      <c r="AA39" s="2271"/>
      <c r="AB39" s="2279"/>
      <c r="AC39" s="1483" t="s">
        <v>522</v>
      </c>
      <c r="AD39" s="1222" t="s">
        <v>523</v>
      </c>
      <c r="AE39" s="1222" t="s">
        <v>498</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525</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277</v>
      </c>
      <c r="B46" s="1363" t="s">
        <v>278</v>
      </c>
      <c r="C46" s="1363" t="s">
        <v>279</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525</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D985-3787-5D8F-A896-0.4C7A54B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510</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46163</v>
      </c>
      <c r="W32" s="2264"/>
      <c r="X32" s="2264"/>
      <c r="Y32" s="2264"/>
      <c r="Z32" s="2264"/>
      <c r="AA32" s="2264"/>
      <c r="AB32" s="2264"/>
      <c r="AC32" s="326"/>
      <c r="AD32" s="2264" t="str">
        <f>IF(TITLE_DATE_PR_CHANGE="",IF(TITLE_DATE_PR="","",TITLE_DATE_PR),TITLE_DATE_PR_CHANGE)</f>
        <v>46163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872</v>
      </c>
      <c r="W33" s="2251"/>
      <c r="X33" s="2251"/>
      <c r="Y33" s="2251"/>
      <c r="Z33" s="2251"/>
      <c r="AA33" s="2251"/>
      <c r="AB33" s="2251"/>
      <c r="AC33" s="326"/>
      <c r="AD33" s="2251" t="str">
        <f>IF(TITLE_NUMBER_PR_CHANGE="",IF(TITLE_NUMBER_PR="","",TITLE_NUMBER_PR),TITLE_NUMBER_PR_CHANGE)</f>
        <v>872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46163</v>
      </c>
      <c r="W36" s="2264"/>
      <c r="X36" s="2264"/>
      <c r="Y36" s="2264"/>
      <c r="Z36" s="2264"/>
      <c r="AA36" s="2264"/>
      <c r="AB36" s="2264"/>
      <c r="AC36" s="326"/>
      <c r="AD36" s="2264" t="str">
        <f>IF(TITLE_DATE_PR_CHANGE="",IF(TITLE_DATE_PR="","",TITLE_DATE_PR),TITLE_DATE_PR_CHANGE)</f>
        <v>46163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872</v>
      </c>
      <c r="W37" s="2251"/>
      <c r="X37" s="2251"/>
      <c r="Y37" s="2251"/>
      <c r="Z37" s="2251"/>
      <c r="AA37" s="2251"/>
      <c r="AB37" s="2251"/>
      <c r="AC37" s="326"/>
      <c r="AD37" s="2251" t="str">
        <f>IF(TITLE_NUMBER_PR_CHANGE="",IF(TITLE_NUMBER_PR="","",TITLE_NUMBER_PR),TITLE_NUMBER_PR_CHANGE)</f>
        <v>872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511</v>
      </c>
      <c r="U41" s="301"/>
      <c r="V41" s="2274" t="s">
        <v>432</v>
      </c>
      <c r="W41" s="2275"/>
      <c r="X41" s="2275"/>
      <c r="Y41" s="2275"/>
      <c r="Z41" s="2275"/>
      <c r="AA41" s="2275"/>
      <c r="AB41" s="2276"/>
      <c r="AC41" s="2277" t="s">
        <v>433</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533</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533</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CAFFE-CB6C-755C-B24D-0.4C87C46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Рабочий поселок Искателей(11811111)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E1A42-6C87-5D69-089B-0.3438AB5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46163</v>
      </c>
      <c r="W28" s="2264"/>
      <c r="X28" s="2264"/>
      <c r="Y28" s="2264"/>
      <c r="Z28" s="2264"/>
      <c r="AA28" s="2264"/>
      <c r="AB28" s="2264"/>
      <c r="AC28" s="2264"/>
      <c r="AD28" s="2264"/>
      <c r="AE28" s="2264"/>
      <c r="AF28" s="326"/>
      <c r="AG28" s="2264" t="str">
        <f>IF(TITLE_DATE_PR_CHANGE="",IF(TITLE_DATE_PR="","",TITLE_DATE_PR),TITLE_DATE_PR_CHANGE)</f>
        <v>46163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872</v>
      </c>
      <c r="W29" s="2251"/>
      <c r="X29" s="2251"/>
      <c r="Y29" s="2251"/>
      <c r="Z29" s="2251"/>
      <c r="AA29" s="2251"/>
      <c r="AB29" s="2251"/>
      <c r="AC29" s="2251"/>
      <c r="AD29" s="2251"/>
      <c r="AE29" s="2251"/>
      <c r="AF29" s="326"/>
      <c r="AG29" s="2251" t="str">
        <f>IF(TITLE_NUMBER_PR_CHANGE="",IF(TITLE_NUMBER_PR="","",TITLE_NUMBER_PR),TITLE_NUMBER_PR_CHANGE)</f>
        <v>872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46163</v>
      </c>
      <c r="W32" s="2264"/>
      <c r="X32" s="2264"/>
      <c r="Y32" s="2264"/>
      <c r="Z32" s="2264"/>
      <c r="AA32" s="2264"/>
      <c r="AB32" s="2264"/>
      <c r="AC32" s="2264"/>
      <c r="AD32" s="2264"/>
      <c r="AE32" s="2264"/>
      <c r="AF32" s="326"/>
      <c r="AG32" s="2264" t="str">
        <f>IF(TITLE_DATE_PR_CHANGE="",IF(TITLE_DATE_PR="","",TITLE_DATE_PR),TITLE_DATE_PR_CHANGE)</f>
        <v>46163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872</v>
      </c>
      <c r="W33" s="2251"/>
      <c r="X33" s="2251"/>
      <c r="Y33" s="2251"/>
      <c r="Z33" s="2251"/>
      <c r="AA33" s="2251"/>
      <c r="AB33" s="2251"/>
      <c r="AC33" s="2251"/>
      <c r="AD33" s="2251"/>
      <c r="AE33" s="2251"/>
      <c r="AF33" s="326"/>
      <c r="AG33" s="2251" t="str">
        <f>IF(TITLE_NUMBER_PR_CHANGE="",IF(TITLE_NUMBER_PR="","",TITLE_NUMBER_PR),TITLE_NUMBER_PR_CHANGE)</f>
        <v>872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88</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440</v>
      </c>
      <c r="F40" s="1364" t="s">
        <v>441</v>
      </c>
      <c r="G40" s="1364" t="s">
        <v>442</v>
      </c>
      <c r="H40" s="1364"/>
      <c r="I40" s="1364" t="s">
        <v>494</v>
      </c>
      <c r="J40" s="1364" t="s">
        <v>445</v>
      </c>
      <c r="K40" s="1364" t="s">
        <v>495</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546</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257</v>
      </c>
      <c r="B47" s="1363" t="s">
        <v>258</v>
      </c>
      <c r="C47" s="1363" t="s">
        <v>259</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546</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207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208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3DF3B-B00E-B526-CB01-0.FB5437A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46163</v>
      </c>
      <c r="W28" s="2264"/>
      <c r="X28" s="2264"/>
      <c r="Y28" s="2264"/>
      <c r="Z28" s="2264"/>
      <c r="AA28" s="2264"/>
      <c r="AB28" s="2264"/>
      <c r="AC28" s="2264"/>
      <c r="AD28" s="2264"/>
      <c r="AE28" s="2264"/>
      <c r="AF28" s="326"/>
      <c r="AG28" s="2264" t="str">
        <f>IF(TITLE_DATE_PR_CHANGE="",IF(TITLE_DATE_PR="","",TITLE_DATE_PR),TITLE_DATE_PR_CHANGE)</f>
        <v>46163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872</v>
      </c>
      <c r="W29" s="2251"/>
      <c r="X29" s="2251"/>
      <c r="Y29" s="2251"/>
      <c r="Z29" s="2251"/>
      <c r="AA29" s="2251"/>
      <c r="AB29" s="2251"/>
      <c r="AC29" s="2251"/>
      <c r="AD29" s="2251"/>
      <c r="AE29" s="2251"/>
      <c r="AF29" s="326"/>
      <c r="AG29" s="2251" t="str">
        <f>IF(TITLE_NUMBER_PR_CHANGE="",IF(TITLE_NUMBER_PR="","",TITLE_NUMBER_PR),TITLE_NUMBER_PR_CHANGE)</f>
        <v>872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46163</v>
      </c>
      <c r="W32" s="2264"/>
      <c r="X32" s="2264"/>
      <c r="Y32" s="2264"/>
      <c r="Z32" s="2264"/>
      <c r="AA32" s="2264"/>
      <c r="AB32" s="2264"/>
      <c r="AC32" s="2264"/>
      <c r="AD32" s="2264"/>
      <c r="AE32" s="2264"/>
      <c r="AF32" s="326"/>
      <c r="AG32" s="2264" t="str">
        <f>IF(TITLE_DATE_PR_CHANGE="",IF(TITLE_DATE_PR="","",TITLE_DATE_PR),TITLE_DATE_PR_CHANGE)</f>
        <v>46163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872</v>
      </c>
      <c r="W33" s="2251"/>
      <c r="X33" s="2251"/>
      <c r="Y33" s="2251"/>
      <c r="Z33" s="2251"/>
      <c r="AA33" s="2251"/>
      <c r="AB33" s="2251"/>
      <c r="AC33" s="2251"/>
      <c r="AD33" s="2251"/>
      <c r="AE33" s="2251"/>
      <c r="AF33" s="326"/>
      <c r="AG33" s="2251" t="str">
        <f>IF(TITLE_NUMBER_PR_CHANGE="",IF(TITLE_NUMBER_PR="","",TITLE_NUMBER_PR),TITLE_NUMBER_PR_CHANGE)</f>
        <v>872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88</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136</v>
      </c>
      <c r="C40" s="1370" t="s">
        <v>137</v>
      </c>
      <c r="D40" s="1370" t="s">
        <v>138</v>
      </c>
      <c r="E40" s="1364" t="s">
        <v>440</v>
      </c>
      <c r="F40" s="1364" t="s">
        <v>441</v>
      </c>
      <c r="G40" s="1364" t="s">
        <v>442</v>
      </c>
      <c r="H40" s="1364"/>
      <c r="I40" s="1364" t="s">
        <v>494</v>
      </c>
      <c r="J40" s="1364" t="s">
        <v>445</v>
      </c>
      <c r="K40" s="1364" t="s">
        <v>495</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547</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262</v>
      </c>
      <c r="B47" s="1363" t="s">
        <v>263</v>
      </c>
      <c r="C47" s="1363" t="s">
        <v>264</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547</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207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208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1D5BE-0AAD-C4F1-BE32-0.6FF2DEE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510</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46163</v>
      </c>
      <c r="W32" s="2264"/>
      <c r="X32" s="2264"/>
      <c r="Y32" s="2264"/>
      <c r="Z32" s="2264"/>
      <c r="AA32" s="2264"/>
      <c r="AB32" s="2264"/>
      <c r="AC32" s="326"/>
      <c r="AD32" s="2264" t="str">
        <f>IF(TITLE_DATE_PR_CHANGE="",IF(TITLE_DATE_PR="","",TITLE_DATE_PR),TITLE_DATE_PR_CHANGE)</f>
        <v>46163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872</v>
      </c>
      <c r="W33" s="2251"/>
      <c r="X33" s="2251"/>
      <c r="Y33" s="2251"/>
      <c r="Z33" s="2251"/>
      <c r="AA33" s="2251"/>
      <c r="AB33" s="2251"/>
      <c r="AC33" s="326"/>
      <c r="AD33" s="2251" t="str">
        <f>IF(TITLE_NUMBER_PR_CHANGE="",IF(TITLE_NUMBER_PR="","",TITLE_NUMBER_PR),TITLE_NUMBER_PR_CHANGE)</f>
        <v>872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46163</v>
      </c>
      <c r="W36" s="2264"/>
      <c r="X36" s="2264"/>
      <c r="Y36" s="2264"/>
      <c r="Z36" s="2264"/>
      <c r="AA36" s="2264"/>
      <c r="AB36" s="2264"/>
      <c r="AC36" s="326"/>
      <c r="AD36" s="2264" t="str">
        <f>IF(TITLE_DATE_PR_CHANGE="",IF(TITLE_DATE_PR="","",TITLE_DATE_PR),TITLE_DATE_PR_CHANGE)</f>
        <v>46163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872</v>
      </c>
      <c r="W37" s="2251"/>
      <c r="X37" s="2251"/>
      <c r="Y37" s="2251"/>
      <c r="Z37" s="2251"/>
      <c r="AA37" s="2251"/>
      <c r="AB37" s="2251"/>
      <c r="AC37" s="326"/>
      <c r="AD37" s="2251" t="str">
        <f>IF(TITLE_NUMBER_PR_CHANGE="",IF(TITLE_NUMBER_PR="","",TITLE_NUMBER_PR),TITLE_NUMBER_PR_CHANGE)</f>
        <v>872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548</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548</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5E04D-564C-2566-AA19-0.C315F04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ИМУП «ПОСЖИЛКОМСЕРВИС»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88</v>
      </c>
      <c r="F29" s="1653" t="s">
        <v>308</v>
      </c>
      <c r="G29" s="1653" t="s">
        <v>570</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5ADB9-85CB-18EF-6019-0.0258304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ИМУП «ПОСЖИЛКОМСЕРВИС»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88</v>
      </c>
      <c r="E10" s="2127" t="s">
        <v>88</v>
      </c>
      <c r="F10" s="2127"/>
      <c r="G10" s="521" t="s">
        <v>308</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DDB1F-4617-D413-FF51-0.684D44A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ИМУП «ПОСЖИЛКОМСЕРВИС»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624</v>
      </c>
      <c r="I10" s="711"/>
      <c r="J10" s="2367" t="s">
        <v>106</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306</v>
      </c>
      <c r="J13" s="2370"/>
      <c r="K13" s="2370"/>
      <c r="L13" s="2027"/>
      <c r="M13" s="2067"/>
      <c r="O13" s="2127"/>
      <c r="AK13" s="1631">
        <v>11</v>
      </c>
    </row>
    <row customHeight="1" ht="24">
      <c r="I14" s="2020" t="s">
        <v>88</v>
      </c>
      <c r="J14" s="2020" t="s">
        <v>308</v>
      </c>
      <c r="K14" s="2020" t="s">
        <v>570</v>
      </c>
      <c r="L14" s="2060" t="s">
        <v>309</v>
      </c>
      <c r="M14" s="2061" t="s">
        <v>309</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312</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312</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F4BB1-A562-04AF-8BAB-0.130E259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ИМУП «ПОСЖИЛКОМСЕРВИС»</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622</v>
      </c>
      <c r="F9" s="2051" t="s">
        <v>628</v>
      </c>
      <c r="H9" s="376"/>
      <c r="I9" s="2025" t="s">
        <v>88</v>
      </c>
      <c r="J9" s="2026" t="s">
        <v>308</v>
      </c>
      <c r="K9" s="2064" t="s">
        <v>570</v>
      </c>
      <c r="L9" s="2065" t="s">
        <v>309</v>
      </c>
      <c r="M9" s="2389"/>
      <c r="W9" s="1631">
        <v>34</v>
      </c>
    </row>
    <row customHeight="1" ht="35.699999999999996">
      <c r="B10" s="2053" t="s">
        <v>695</v>
      </c>
      <c r="C10" s="2053" t="s">
        <v>696</v>
      </c>
      <c r="D10" s="2052" t="s">
        <v>631</v>
      </c>
      <c r="E10" s="2056" t="s">
        <v>632</v>
      </c>
      <c r="F10" s="2056" t="s">
        <v>632</v>
      </c>
      <c r="H10" s="376"/>
      <c r="I10" s="2024" t="s">
        <v>110</v>
      </c>
      <c r="J10" s="1886" t="s">
        <v>697</v>
      </c>
      <c r="K10" s="2018" t="s">
        <v>312</v>
      </c>
      <c r="L10" s="818"/>
      <c r="M10" s="297" t="s">
        <v>698</v>
      </c>
      <c r="W10" s="1631">
        <v>34</v>
      </c>
    </row>
    <row customHeight="1" ht="50.25">
      <c r="B11" s="2053" t="s">
        <v>699</v>
      </c>
      <c r="C11" s="2053" t="s">
        <v>700</v>
      </c>
      <c r="D11" s="2052" t="s">
        <v>631</v>
      </c>
      <c r="E11" s="2056" t="s">
        <v>632</v>
      </c>
      <c r="F11" s="2056" t="s">
        <v>632</v>
      </c>
      <c r="H11" s="376"/>
      <c r="I11" s="2024" t="s">
        <v>111</v>
      </c>
      <c r="J11" s="1886" t="s">
        <v>701</v>
      </c>
      <c r="K11" s="2018" t="s">
        <v>312</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312</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C92A2-A54F-83A3-668C-0.F0852B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ИМУП «ПОСЖИЛКОМСЕРВИС»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88</v>
      </c>
      <c r="F14" s="1634" t="s">
        <v>308</v>
      </c>
      <c r="G14" s="1634" t="s">
        <v>570</v>
      </c>
      <c r="H14" s="1634" t="s">
        <v>309</v>
      </c>
      <c r="I14" s="1634" t="s">
        <v>309</v>
      </c>
      <c r="J14" s="2127"/>
      <c r="AF14" s="1631">
        <v>23</v>
      </c>
    </row>
    <row customHeight="1" ht="19.95">
      <c r="D15" s="1638"/>
      <c r="E15" s="1630" t="s">
        <v>110</v>
      </c>
      <c r="F15" s="707" t="s">
        <v>709</v>
      </c>
      <c r="G15" s="1646" t="s">
        <v>556</v>
      </c>
      <c r="H15" s="557"/>
      <c r="I15" s="557"/>
      <c r="J15" s="289" t="s">
        <v>710</v>
      </c>
      <c r="K15" s="543" t="s">
        <v>634</v>
      </c>
      <c r="AF15" s="1631">
        <v>19</v>
      </c>
    </row>
    <row customHeight="1" ht="35.699999999999996">
      <c r="D16" s="1638"/>
      <c r="E16" s="1630" t="s">
        <v>111</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313</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316</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112</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CC7D7-7141-A00E-7851-0.7972F82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ИМУП «ПОСЖИЛКОМСЕРВИС»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88</v>
      </c>
      <c r="F14" s="1660" t="s">
        <v>308</v>
      </c>
      <c r="G14" s="1660" t="s">
        <v>570</v>
      </c>
      <c r="H14" s="1660" t="s">
        <v>309</v>
      </c>
      <c r="I14" s="1660" t="s">
        <v>309</v>
      </c>
      <c r="J14" s="2127"/>
      <c r="AF14" s="1631">
        <v>23</v>
      </c>
    </row>
    <row customHeight="1" ht="19.95">
      <c r="D15" s="1638"/>
      <c r="E15" s="1630" t="s">
        <v>110</v>
      </c>
      <c r="F15" s="707" t="s">
        <v>780</v>
      </c>
      <c r="G15" s="1657" t="s">
        <v>556</v>
      </c>
      <c r="H15" s="557"/>
      <c r="I15" s="557"/>
      <c r="J15" s="289" t="s">
        <v>781</v>
      </c>
      <c r="K15" s="543" t="s">
        <v>634</v>
      </c>
      <c r="AF15" s="1631">
        <v>19</v>
      </c>
    </row>
    <row customHeight="1" ht="24">
      <c r="D16" s="1638"/>
      <c r="E16" s="1630" t="s">
        <v>111</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313</v>
      </c>
      <c r="F20" s="1667" t="s">
        <v>788</v>
      </c>
      <c r="G20" s="1654" t="s">
        <v>556</v>
      </c>
      <c r="H20" s="557"/>
      <c r="I20" s="557"/>
      <c r="J20" s="289"/>
      <c r="K20" s="543"/>
      <c r="AF20" s="1631">
        <v>34</v>
      </c>
    </row>
    <row customHeight="1" ht="48.29999999999999">
      <c r="D21" s="1638"/>
      <c r="E21" s="1664" t="s">
        <v>316</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112</v>
      </c>
      <c r="F35" s="1661" t="s">
        <v>633</v>
      </c>
      <c r="G35" s="1657" t="s">
        <v>312</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933E1-3ECF-59B6-E6DD-0.89F4B84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ИМУП «ПОСЖИЛКОМСЕРВИС»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309</v>
      </c>
      <c r="H11" s="465" t="s">
        <v>396</v>
      </c>
      <c r="I11" s="807" t="s">
        <v>309</v>
      </c>
      <c r="J11" s="808" t="s">
        <v>396</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812</v>
      </c>
      <c r="D13" s="953" t="s">
        <v>110</v>
      </c>
      <c r="E13" s="279" t="s">
        <v>813</v>
      </c>
      <c r="F13" s="660" t="s">
        <v>814</v>
      </c>
      <c r="G13" s="557"/>
      <c r="H13" s="661"/>
      <c r="I13" s="557"/>
      <c r="J13" s="661"/>
      <c r="K13" s="289" t="s">
        <v>815</v>
      </c>
      <c r="L13" s="720"/>
      <c r="X13" s="505">
        <v>0</v>
      </c>
    </row>
    <row customHeight="1" ht="22.5">
      <c r="A14" s="2392"/>
      <c r="D14" s="539" t="s">
        <v>111</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312</v>
      </c>
      <c r="G15" s="950" t="s">
        <v>312</v>
      </c>
      <c r="H15" s="106"/>
      <c r="I15" s="950" t="s">
        <v>312</v>
      </c>
      <c r="J15" s="106"/>
      <c r="K15" s="289" t="s">
        <v>820</v>
      </c>
      <c r="L15" s="720"/>
      <c r="X15" s="758">
        <v>0</v>
      </c>
    </row>
    <row s="1635" customFormat="1" customHeight="1" ht="22.5">
      <c r="A16" s="2392"/>
      <c r="B16" s="511"/>
      <c r="D16" s="953" t="s">
        <v>330</v>
      </c>
      <c r="E16" s="954" t="s">
        <v>821</v>
      </c>
      <c r="F16" s="950" t="s">
        <v>822</v>
      </c>
      <c r="G16" s="817"/>
      <c r="H16" s="106"/>
      <c r="I16" s="817"/>
      <c r="J16" s="106"/>
      <c r="K16" s="289"/>
      <c r="L16" s="720"/>
      <c r="X16" s="758">
        <v>0</v>
      </c>
    </row>
    <row s="1635" customFormat="1" customHeight="1" ht="22.5">
      <c r="A17" s="2392"/>
      <c r="B17" s="511"/>
      <c r="D17" s="953" t="s">
        <v>338</v>
      </c>
      <c r="E17" s="954" t="s">
        <v>823</v>
      </c>
      <c r="F17" s="950" t="s">
        <v>824</v>
      </c>
      <c r="G17" s="817"/>
      <c r="H17" s="106"/>
      <c r="I17" s="817"/>
      <c r="J17" s="106"/>
      <c r="K17" s="289"/>
      <c r="L17" s="720"/>
      <c r="X17" s="758">
        <v>0</v>
      </c>
    </row>
    <row s="1635" customFormat="1" customHeight="1" ht="33.75">
      <c r="A18" s="2392"/>
      <c r="B18" s="511"/>
      <c r="D18" s="953" t="s">
        <v>340</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312</v>
      </c>
      <c r="G20" s="950" t="s">
        <v>312</v>
      </c>
      <c r="H20" s="949" t="s">
        <v>312</v>
      </c>
      <c r="I20" s="950" t="s">
        <v>312</v>
      </c>
      <c r="J20" s="949" t="s">
        <v>312</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312</v>
      </c>
      <c r="G23" s="950" t="s">
        <v>312</v>
      </c>
      <c r="H23" s="949" t="s">
        <v>312</v>
      </c>
      <c r="I23" s="950" t="s">
        <v>312</v>
      </c>
      <c r="J23" s="949" t="s">
        <v>312</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312</v>
      </c>
      <c r="G25" s="950" t="s">
        <v>312</v>
      </c>
      <c r="H25" s="949" t="s">
        <v>312</v>
      </c>
      <c r="I25" s="950" t="s">
        <v>312</v>
      </c>
      <c r="J25" s="949" t="s">
        <v>312</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312</v>
      </c>
      <c r="G28" s="950" t="s">
        <v>312</v>
      </c>
      <c r="H28" s="949" t="s">
        <v>312</v>
      </c>
      <c r="I28" s="950" t="s">
        <v>312</v>
      </c>
      <c r="J28" s="949" t="s">
        <v>312</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112</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111</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330</v>
      </c>
      <c r="E42" s="723" t="s">
        <v>869</v>
      </c>
      <c r="F42" s="660" t="s">
        <v>562</v>
      </c>
      <c r="G42" s="557"/>
      <c r="H42" s="1024"/>
      <c r="I42" s="557"/>
      <c r="J42" s="1024"/>
      <c r="K42" s="302" t="s">
        <v>870</v>
      </c>
      <c r="X42" s="758">
        <v>0</v>
      </c>
    </row>
    <row s="1635" customFormat="1" customHeight="1" ht="45" hidden="1">
      <c r="A43" s="2392"/>
      <c r="B43" s="511"/>
      <c r="D43" s="665" t="s">
        <v>338</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112</v>
      </c>
      <c r="E52" s="666" t="s">
        <v>885</v>
      </c>
      <c r="F52" s="660" t="s">
        <v>863</v>
      </c>
      <c r="G52" s="668"/>
      <c r="H52" s="1023"/>
      <c r="I52" s="668"/>
      <c r="J52" s="1023"/>
      <c r="K52" s="289"/>
      <c r="X52" s="758">
        <v>0</v>
      </c>
    </row>
    <row s="1635" customFormat="1" customHeight="1" ht="11.25" hidden="1">
      <c r="A53" s="2392"/>
      <c r="B53" s="511"/>
      <c r="D53" s="665" t="s">
        <v>319</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113</v>
      </c>
      <c r="E62" s="666" t="s">
        <v>895</v>
      </c>
      <c r="F62" s="726" t="s">
        <v>312</v>
      </c>
      <c r="G62" s="382"/>
      <c r="H62" s="1023"/>
      <c r="I62" s="382"/>
      <c r="J62" s="1023"/>
      <c r="K62" s="289" t="s">
        <v>635</v>
      </c>
      <c r="X62" s="758">
        <v>0</v>
      </c>
    </row>
    <row s="1635" customFormat="1" customHeight="1" ht="45" hidden="1">
      <c r="A63" s="2392"/>
      <c r="B63" s="511" t="s">
        <v>592</v>
      </c>
      <c r="D63" s="665" t="s">
        <v>896</v>
      </c>
      <c r="E63" s="667" t="s">
        <v>897</v>
      </c>
      <c r="F63" s="721" t="s">
        <v>312</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111</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313</v>
      </c>
      <c r="E68" s="954" t="s">
        <v>903</v>
      </c>
      <c r="F68" s="660" t="s">
        <v>866</v>
      </c>
      <c r="G68" s="727"/>
      <c r="H68" s="519"/>
      <c r="I68" s="727"/>
      <c r="J68" s="519"/>
      <c r="K68" s="289"/>
      <c r="X68" s="758">
        <v>0</v>
      </c>
    </row>
    <row s="1635" customFormat="1" customHeight="1" ht="22.5" hidden="1">
      <c r="A69" s="2392"/>
      <c r="B69" s="511"/>
      <c r="D69" s="743" t="s">
        <v>316</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112</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312</v>
      </c>
      <c r="G74" s="382"/>
      <c r="H74" s="1023"/>
      <c r="I74" s="382"/>
      <c r="J74" s="1023"/>
      <c r="K74" s="289" t="s">
        <v>635</v>
      </c>
      <c r="X74" s="758">
        <v>0</v>
      </c>
    </row>
    <row s="1635" customFormat="1" customHeight="1" ht="45" hidden="1">
      <c r="A75" s="2392"/>
      <c r="B75" s="511" t="s">
        <v>592</v>
      </c>
      <c r="D75" s="665" t="s">
        <v>656</v>
      </c>
      <c r="E75" s="667" t="s">
        <v>910</v>
      </c>
      <c r="F75" s="721" t="s">
        <v>312</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111</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330</v>
      </c>
      <c r="E80" s="723" t="s">
        <v>918</v>
      </c>
      <c r="F80" s="660" t="s">
        <v>863</v>
      </c>
      <c r="G80" s="724"/>
      <c r="H80" s="1023"/>
      <c r="I80" s="724"/>
      <c r="J80" s="1023"/>
      <c r="K80" s="289"/>
      <c r="X80" s="758">
        <v>0</v>
      </c>
    </row>
    <row s="1635" customFormat="1" customHeight="1" ht="11.25" hidden="1">
      <c r="A81" s="2392"/>
      <c r="B81" s="511"/>
      <c r="D81" s="665" t="s">
        <v>338</v>
      </c>
      <c r="E81" s="723" t="s">
        <v>919</v>
      </c>
      <c r="F81" s="660" t="s">
        <v>863</v>
      </c>
      <c r="G81" s="724"/>
      <c r="H81" s="1023"/>
      <c r="I81" s="724"/>
      <c r="J81" s="1023"/>
      <c r="K81" s="289"/>
      <c r="X81" s="758">
        <v>0</v>
      </c>
    </row>
    <row s="1635" customFormat="1" customHeight="1" ht="11.25" hidden="1">
      <c r="A82" s="2392"/>
      <c r="B82" s="511"/>
      <c r="D82" s="665" t="s">
        <v>340</v>
      </c>
      <c r="E82" s="723" t="s">
        <v>920</v>
      </c>
      <c r="F82" s="660" t="s">
        <v>863</v>
      </c>
      <c r="G82" s="724"/>
      <c r="H82" s="1023"/>
      <c r="I82" s="724"/>
      <c r="J82" s="1023"/>
      <c r="K82" s="289"/>
      <c r="X82" s="758">
        <v>0</v>
      </c>
    </row>
    <row s="1635" customFormat="1" customHeight="1" ht="11.25" hidden="1">
      <c r="A83" s="2392"/>
      <c r="B83" s="511"/>
      <c r="D83" s="665" t="s">
        <v>342</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112</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312</v>
      </c>
      <c r="G97" s="385"/>
      <c r="H97" s="1023"/>
      <c r="I97" s="385"/>
      <c r="J97" s="1023"/>
      <c r="K97" s="289" t="s">
        <v>635</v>
      </c>
      <c r="X97" s="758">
        <v>0</v>
      </c>
    </row>
    <row s="1635" customFormat="1" customHeight="1" ht="45" hidden="1">
      <c r="A98" s="2392"/>
      <c r="B98" s="511" t="s">
        <v>592</v>
      </c>
      <c r="D98" s="665" t="s">
        <v>936</v>
      </c>
      <c r="E98" s="667" t="s">
        <v>937</v>
      </c>
      <c r="F98" s="721" t="s">
        <v>312</v>
      </c>
      <c r="G98" s="385"/>
      <c r="H98" s="1023"/>
      <c r="I98" s="385"/>
      <c r="J98" s="1023"/>
      <c r="K98" s="289" t="s">
        <v>635</v>
      </c>
      <c r="X98" s="758">
        <v>0</v>
      </c>
    </row>
    <row s="1635" customFormat="1" customHeight="1" ht="95.25" hidden="1">
      <c r="A99" s="2392"/>
      <c r="B99" s="511" t="s">
        <v>592</v>
      </c>
      <c r="D99" s="665" t="s">
        <v>113</v>
      </c>
      <c r="E99" s="666" t="s">
        <v>938</v>
      </c>
      <c r="F99" s="721" t="s">
        <v>312</v>
      </c>
      <c r="G99" s="385"/>
      <c r="H99" s="1023"/>
      <c r="I99" s="385"/>
      <c r="J99" s="1023"/>
      <c r="K99" s="289" t="s">
        <v>635</v>
      </c>
      <c r="X99" s="758">
        <v>0</v>
      </c>
    </row>
    <row s="1635" customFormat="1" customHeight="1" ht="22.5" hidden="1">
      <c r="A100" s="2392"/>
      <c r="B100" s="511" t="s">
        <v>592</v>
      </c>
      <c r="D100" s="665" t="s">
        <v>149</v>
      </c>
      <c r="E100" s="666" t="s">
        <v>939</v>
      </c>
      <c r="F100" s="721" t="s">
        <v>312</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133E9-AA7B-2332-F054-0.61BB8C2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ИМУП «ПОСЖИЛКОМСЕРВИС»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66</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4005-26BC-71FD-69BE-0.94D7DC0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312</v>
      </c>
      <c r="G3" s="686"/>
      <c r="H3" s="401"/>
      <c r="I3" s="686"/>
      <c r="J3" s="401"/>
      <c r="K3" s="289" t="s">
        <v>941</v>
      </c>
      <c r="V3" s="505">
        <v>0</v>
      </c>
    </row>
    <row customHeight="1" ht="15" hidden="1">
      <c r="A4" s="505"/>
      <c r="B4" s="2397"/>
      <c r="C4" s="2398"/>
      <c r="D4" s="689" t="str">
        <f>B3&amp;".2"</f>
        <v>.2</v>
      </c>
      <c r="E4" s="690" t="s">
        <v>942</v>
      </c>
      <c r="F4" s="691" t="s">
        <v>312</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312</v>
      </c>
      <c r="G6" s="686"/>
      <c r="H6" s="401"/>
      <c r="I6" s="686"/>
      <c r="J6" s="401"/>
      <c r="K6" s="289" t="s">
        <v>945</v>
      </c>
      <c r="V6" s="505">
        <v>0</v>
      </c>
    </row>
    <row customHeight="1" ht="15" hidden="1">
      <c r="A7" s="505"/>
      <c r="B7" s="2397"/>
      <c r="C7" s="2398"/>
      <c r="D7" s="689" t="str">
        <f>B6&amp;".2"</f>
        <v>.2</v>
      </c>
      <c r="E7" s="690" t="s">
        <v>942</v>
      </c>
      <c r="F7" s="691" t="s">
        <v>312</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312</v>
      </c>
      <c r="G9" s="697" t="s">
        <v>28</v>
      </c>
      <c r="H9" s="401" t="s">
        <v>28</v>
      </c>
      <c r="I9" s="697" t="s">
        <v>28</v>
      </c>
      <c r="J9" s="401" t="s">
        <v>28</v>
      </c>
      <c r="K9" s="289"/>
      <c r="V9" s="505">
        <v>0</v>
      </c>
    </row>
    <row customHeight="1" ht="15" hidden="1">
      <c r="A10" s="505"/>
      <c r="B10" s="2397"/>
      <c r="C10" s="2398"/>
      <c r="D10" s="689" t="str">
        <f>B9&amp;".2"</f>
        <v>.2</v>
      </c>
      <c r="E10" s="690" t="s">
        <v>947</v>
      </c>
      <c r="F10" s="691" t="s">
        <v>312</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312</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312</v>
      </c>
      <c r="G13" s="697" t="s">
        <v>28</v>
      </c>
      <c r="H13" s="401" t="s">
        <v>28</v>
      </c>
      <c r="I13" s="697" t="s">
        <v>28</v>
      </c>
      <c r="J13" s="401" t="s">
        <v>28</v>
      </c>
      <c r="K13" s="289" t="s">
        <v>952</v>
      </c>
      <c r="V13" s="505">
        <v>0</v>
      </c>
    </row>
    <row customHeight="1" ht="15" hidden="1">
      <c r="B14" s="2397"/>
      <c r="C14" s="2398"/>
      <c r="D14" s="689" t="str">
        <f>B13&amp;".2"</f>
        <v>.2</v>
      </c>
      <c r="E14" s="690" t="s">
        <v>953</v>
      </c>
      <c r="F14" s="691" t="s">
        <v>312</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ИМУП «ПОСЖИЛКОМСЕРВИС»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88</v>
      </c>
      <c r="E30" s="760" t="s">
        <v>308</v>
      </c>
      <c r="F30" s="760" t="s">
        <v>570</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312</v>
      </c>
      <c r="G32" s="813" t="s">
        <v>312</v>
      </c>
      <c r="H32" s="813" t="s">
        <v>312</v>
      </c>
      <c r="I32" s="691" t="s">
        <v>312</v>
      </c>
      <c r="J32" s="691" t="s">
        <v>312</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312</v>
      </c>
      <c r="G34" s="820" t="s">
        <v>312</v>
      </c>
      <c r="H34" s="820" t="s">
        <v>312</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312</v>
      </c>
      <c r="G36" s="814" t="s">
        <v>961</v>
      </c>
      <c r="H36" s="813" t="s">
        <v>312</v>
      </c>
      <c r="I36" s="524" t="s">
        <v>961</v>
      </c>
      <c r="J36" s="691" t="s">
        <v>312</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312</v>
      </c>
      <c r="G38" s="814" t="s">
        <v>961</v>
      </c>
      <c r="H38" s="815" t="s">
        <v>312</v>
      </c>
      <c r="I38" s="524" t="s">
        <v>961</v>
      </c>
      <c r="J38" s="521" t="s">
        <v>312</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EBDCA-E3CC-DF56-F4FA-0.3B76EB3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ИМУП «ПОСЖИЛКОМСЕРВИС»</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E4D3F-42E8-5B08-832E-0.51A1494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ИМУП «ПОСЖИЛКОМСЕРВИС»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FAC61-F6B6-FE69-2F76-0.DAEE6E1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ИМУП «ПОСЖИЛКОМСЕРВИС»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313</v>
      </c>
      <c r="G30" s="1237" t="s">
        <v>1052</v>
      </c>
      <c r="H30" s="1236">
        <f>SUM(I30:J30)</f>
        <v>0</v>
      </c>
      <c r="I30" s="1235"/>
      <c r="J30" s="1225"/>
      <c r="K30" s="1234"/>
      <c r="W30" s="1155">
        <v>11</v>
      </c>
    </row>
    <row customHeight="1" ht="11.549999999999999">
      <c r="F31" s="1230" t="s">
        <v>316</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330</v>
      </c>
      <c r="G33" s="1237" t="s">
        <v>1055</v>
      </c>
      <c r="H33" s="1236">
        <f>SUM(I33:J33)</f>
        <v>0</v>
      </c>
      <c r="I33" s="1235"/>
      <c r="J33" s="1225"/>
      <c r="K33" s="1234"/>
      <c r="W33" s="1155">
        <v>46</v>
      </c>
    </row>
    <row customHeight="1" ht="11.549999999999999">
      <c r="F34" s="1230" t="s">
        <v>338</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110</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111</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313</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316</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C8467-2B29-6293-69CF-0.890FEDE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ИМУП «ПОСЖИЛКОМСЕРВИС»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227D1-2842-FE1F-2FFB-0.4047B19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ИМУП «ПОСЖИЛКОМСЕРВИС»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88</v>
      </c>
      <c r="E13" s="760" t="s">
        <v>308</v>
      </c>
      <c r="F13" s="760" t="s">
        <v>570</v>
      </c>
      <c r="G13" s="808" t="s">
        <v>309</v>
      </c>
      <c r="H13" s="754" t="s">
        <v>309</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3966C-212A-2107-4489-0.47115D5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ИМУП «ПОСЖИЛКОМСЕРВИС»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88</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312</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111</v>
      </c>
      <c r="E23" s="197" t="s">
        <v>1127</v>
      </c>
      <c r="F23" s="1670" t="s">
        <v>312</v>
      </c>
      <c r="G23" s="345"/>
      <c r="I23" s="1624"/>
      <c r="J23" s="1624"/>
      <c r="Q23" s="1631">
        <v>0</v>
      </c>
    </row>
    <row s="1635" customFormat="1" customHeight="1" ht="14.25" hidden="1">
      <c r="A24" s="343"/>
      <c r="B24" s="1160"/>
      <c r="C24" s="376"/>
      <c r="D24" s="1673" t="s">
        <v>713</v>
      </c>
      <c r="E24" s="1672" t="s">
        <v>1128</v>
      </c>
      <c r="F24" s="1670" t="s">
        <v>312</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88F6C-598F-C1AF-EA43-0.E4CBB7E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312</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ИМУП «ПОСЖИЛКОМСЕРВИС»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88</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312</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330</v>
      </c>
      <c r="E26" s="199"/>
      <c r="F26" s="198"/>
      <c r="G26" s="198" t="s">
        <v>312</v>
      </c>
      <c r="H26" s="213"/>
      <c r="I26" s="2169" t="s">
        <v>1141</v>
      </c>
      <c r="M26" s="83">
        <v>14</v>
      </c>
    </row>
    <row customHeight="1" ht="15.75">
      <c r="A27" s="1683" t="s">
        <v>110</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312</v>
      </c>
      <c r="I29" s="2169" t="s">
        <v>1142</v>
      </c>
      <c r="M29" s="83">
        <v>20</v>
      </c>
    </row>
    <row customHeight="1" ht="15.75">
      <c r="A30" s="1683" t="s">
        <v>111</v>
      </c>
      <c r="C30" s="96"/>
      <c r="D30" s="109"/>
      <c r="E30" s="203" t="s">
        <v>328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312</v>
      </c>
      <c r="I33" s="2169" t="s">
        <v>1144</v>
      </c>
      <c r="M33" s="83">
        <v>14</v>
      </c>
    </row>
    <row customHeight="1" ht="15.75">
      <c r="A34" s="1683" t="s">
        <v>90</v>
      </c>
      <c r="C34" s="96"/>
      <c r="D34" s="109"/>
      <c r="E34" s="204" t="s">
        <v>328</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312</v>
      </c>
      <c r="I36" s="2143" t="s">
        <v>1146</v>
      </c>
      <c r="M36" s="83">
        <v>14</v>
      </c>
    </row>
    <row customHeight="1" ht="15.75">
      <c r="A37" s="1683" t="s">
        <v>91</v>
      </c>
      <c r="C37" s="96"/>
      <c r="D37" s="109"/>
      <c r="E37" s="204" t="s">
        <v>328</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312</v>
      </c>
      <c r="I39" s="2169" t="s">
        <v>1147</v>
      </c>
      <c r="L39" s="155" t="s">
        <v>1135</v>
      </c>
      <c r="M39" s="83">
        <v>14</v>
      </c>
    </row>
    <row customHeight="1" ht="15.75">
      <c r="A40" s="1683" t="s">
        <v>112</v>
      </c>
      <c r="C40" s="96"/>
      <c r="D40" s="109"/>
      <c r="E40" s="204" t="s">
        <v>328</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66F21-6CD1-E746-3D55-0.56714D18}" mc:Ignorable="x14ac xr xr2 xr3">
  <sheetPr>
    <tabColor theme="6" tint="0.4"/>
  </sheetPr>
  <dimension ref="A1:AH332"/>
  <sheetViews>
    <sheetView topLeftCell="D13" showGridLines="0" zoomScale="90" workbookViewId="0" tabSelected="1">
      <selection activeCell="K45" sqref="K4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22</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22</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22</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46163</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872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88</v>
      </c>
      <c r="F20" s="2224" t="s">
        <v>123</v>
      </c>
      <c r="G20" s="2224" t="s">
        <v>124</v>
      </c>
      <c r="H20" s="2386" t="s">
        <v>1151</v>
      </c>
      <c r="I20" s="2387"/>
      <c r="J20" s="2433"/>
      <c r="K20" s="2224" t="s">
        <v>309</v>
      </c>
      <c r="L20" s="2224" t="s">
        <v>396</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
      </c>
      <c r="H27" s="1862"/>
      <c r="I27" s="1739"/>
      <c r="J27" s="1773"/>
      <c r="K27" s="1865"/>
      <c r="L27" s="1862" t="s">
        <v>312</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Установление ставки тарифа за подключаемую (технологически присоединяемую) тепловую нагрузку объекта</v>
      </c>
      <c r="H45" s="1862"/>
      <c r="I45" s="1739">
        <v>46163</v>
      </c>
      <c r="J45" s="1773">
        <v>46387</v>
      </c>
      <c r="K45" s="1865" t="s">
        <v>1155</v>
      </c>
      <c r="L45" s="1862" t="s">
        <v>312</v>
      </c>
      <c r="M45" s="2170"/>
      <c r="N45" s="334"/>
      <c r="O45" s="1624"/>
      <c r="P45" s="1624"/>
      <c r="AH45" s="1631">
        <v>0</v>
      </c>
    </row>
    <row s="1635" customFormat="1" customHeight="1" ht="18.75">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211</v>
      </c>
      <c r="B48" s="1780" t="s">
        <v>212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312</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7" t="str">
        <f>INDEX(PT_DIFFERENTIATION_NTAR,MATCH(B90,PT_DIFFERENTIATION_NTAR_ID,0))</f>
        <v/>
      </c>
      <c r="H90" s="1862"/>
      <c r="I90" s="1739"/>
      <c r="J90" s="1773"/>
      <c r="K90" s="1778"/>
      <c r="L90" s="1862" t="s">
        <v>312</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Установление ставки тарифа за подключаемую (технологически присоединяемую) тепловую нагрузку объекта</v>
      </c>
      <c r="H108" s="1862"/>
      <c r="I108" s="1739">
        <v>46163</v>
      </c>
      <c r="J108" s="1773">
        <v>46387</v>
      </c>
      <c r="K108" s="1778">
        <f>15905.35/1000</f>
        <v>15.90535</v>
      </c>
      <c r="L108" s="1862" t="s">
        <v>312</v>
      </c>
      <c r="M108" s="341"/>
      <c r="N108" s="334"/>
      <c r="O108" s="1624"/>
      <c r="P108" s="1624"/>
      <c r="AH108" s="1631">
        <v>0</v>
      </c>
    </row>
    <row s="1635" customFormat="1" customHeight="1" ht="18.75">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211</v>
      </c>
      <c r="B111" s="1780" t="s">
        <v>212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312</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7" t="str">
        <f>INDEX(PT_DIFFERENTIATION_NTAR,MATCH(B151,PT_DIFFERENTIATION_NTAR_ID,0))</f>
        <v/>
      </c>
      <c r="H151" s="1862"/>
      <c r="I151" s="1739"/>
      <c r="J151" s="1773"/>
      <c r="K151" s="1778"/>
      <c r="L151" s="1862" t="s">
        <v>312</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Установление ставки тарифа за подключаемую (технологически присоединяемую) тепловую нагрузку объекта</v>
      </c>
      <c r="H169" s="1862"/>
      <c r="I169" s="1739">
        <v>46163</v>
      </c>
      <c r="J169" s="1773">
        <v>46387</v>
      </c>
      <c r="K169" s="1778">
        <f>0.1908*24*294/1000</f>
        <v>1.3462848</v>
      </c>
      <c r="L169" s="1862" t="s">
        <v>312</v>
      </c>
      <c r="M169" s="341"/>
      <c r="N169" s="334"/>
      <c r="O169" s="1624"/>
      <c r="P169" s="1624"/>
      <c r="AH169" s="1631">
        <v>0</v>
      </c>
    </row>
    <row s="1635" customFormat="1" customHeight="1" ht="18.75">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211</v>
      </c>
      <c r="B172" s="1780" t="s">
        <v>212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312</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7" t="str">
        <f>INDEX(PT_DIFFERENTIATION_NTAR,MATCH(B212,PT_DIFFERENTIATION_NTAR_ID,0))</f>
        <v/>
      </c>
      <c r="H212" s="1862"/>
      <c r="I212" s="1739"/>
      <c r="J212" s="1773"/>
      <c r="K212" s="1778"/>
      <c r="L212" s="1862" t="s">
        <v>312</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Установление ставки тарифа за подключаемую (технологически присоединяемую) тепловую нагрузку объекта</v>
      </c>
      <c r="H230" s="1862"/>
      <c r="I230" s="1739">
        <v>46163</v>
      </c>
      <c r="J230" s="1773">
        <v>46387</v>
      </c>
      <c r="K230" s="1778">
        <v>0</v>
      </c>
      <c r="L230" s="1862" t="s">
        <v>312</v>
      </c>
      <c r="M230" s="341"/>
      <c r="N230" s="334"/>
      <c r="O230" s="1624"/>
      <c r="P230" s="1624"/>
      <c r="AH230" s="1631">
        <v>0</v>
      </c>
    </row>
    <row s="1635" customFormat="1" customHeight="1" ht="18.75">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211</v>
      </c>
      <c r="B233" s="1780" t="s">
        <v>212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312</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7" t="str">
        <f>INDEX(PT_DIFFERENTIATION_NTAR,MATCH(B273,PT_DIFFERENTIATION_NTAR_ID,0))</f>
        <v/>
      </c>
      <c r="H273" s="1862"/>
      <c r="I273" s="1739"/>
      <c r="J273" s="1773"/>
      <c r="K273" s="1778"/>
      <c r="L273" s="1862" t="s">
        <v>312</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Установление ставки тарифа за подключаемую (технологически присоединяемую) тепловую нагрузку объекта</v>
      </c>
      <c r="H291" s="1862"/>
      <c r="I291" s="1739">
        <v>46163</v>
      </c>
      <c r="J291" s="1773">
        <v>46387</v>
      </c>
      <c r="K291" s="1778">
        <v>0</v>
      </c>
      <c r="L291" s="1862" t="s">
        <v>312</v>
      </c>
      <c r="M291" s="341"/>
      <c r="N291" s="334"/>
      <c r="O291" s="1624"/>
      <c r="P291" s="1624"/>
      <c r="AH291" s="1631">
        <v>0</v>
      </c>
    </row>
    <row s="1635" customFormat="1" customHeight="1" ht="18.75">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211</v>
      </c>
      <c r="B294" s="1780" t="s">
        <v>212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312</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80987-E131-84E5-9152-0.FF61597A}"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ИМУП «ПОСЖИЛКОМСЕРВИС»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88</v>
      </c>
      <c r="E9" s="108" t="s">
        <v>308</v>
      </c>
      <c r="F9" s="108" t="s">
        <v>309</v>
      </c>
      <c r="G9" s="108" t="s">
        <v>396</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1163</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1164</v>
      </c>
      <c r="G12" s="213" t="s">
        <v>1165</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1166</v>
      </c>
      <c r="G13" s="213" t="s">
        <v>1167</v>
      </c>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DB05B-2F79-8FC7-EEB7-0.0EE9A565}" mc:Ignorable="x14ac xr xr2 xr3">
  <sheetPr>
    <tabColor rgb="FFCCCCFF"/>
  </sheetPr>
  <dimension ref="A1:AR146"/>
  <sheetViews>
    <sheetView topLeftCell="A1" showGridLines="0" zoomScale="90" workbookViewId="0">
      <selection activeCell="J53" sqref="J53:J56"/>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ИМУП «ПОСЖИЛКОМСЕРВИС»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106</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109</v>
      </c>
      <c r="L10" s="2127" t="s">
        <v>88</v>
      </c>
      <c r="M10" s="2127"/>
      <c r="N10" s="110" t="s">
        <v>130</v>
      </c>
      <c r="O10" s="110" t="s">
        <v>109</v>
      </c>
      <c r="P10" s="2127" t="s">
        <v>88</v>
      </c>
      <c r="Q10" s="2127"/>
      <c r="R10" s="110" t="s">
        <v>130</v>
      </c>
      <c r="S10" s="283" t="s">
        <v>109</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19</v>
      </c>
      <c r="G18" s="2629" t="s">
        <v>28</v>
      </c>
      <c r="H18" s="2554"/>
      <c r="I18" s="2567"/>
      <c r="J18" s="2152"/>
      <c r="K18" s="2137"/>
      <c r="L18" s="2137"/>
      <c r="M18" s="2137"/>
      <c r="N18" s="2565"/>
      <c r="O18" s="2137"/>
      <c r="P18" s="2137"/>
      <c r="Q18" s="2137"/>
      <c r="R18" s="2563"/>
      <c r="S18" s="2137"/>
      <c r="T18" s="2137"/>
      <c r="U18" s="2137"/>
      <c r="V18" s="2563"/>
      <c r="W18" s="1296"/>
      <c r="X18" s="1267"/>
      <c r="Y18" s="1267"/>
      <c r="Z18" s="1267"/>
      <c r="AA18" s="1267"/>
      <c r="AB18" s="1267"/>
      <c r="AC18" s="1267" t="s">
        <v>162</v>
      </c>
      <c r="AD18" s="1267" t="s">
        <v>163</v>
      </c>
      <c r="AE18" s="1267" t="s">
        <v>164</v>
      </c>
      <c r="AF18" s="1267" t="s">
        <v>165</v>
      </c>
      <c r="AG18" s="1267" t="s">
        <v>166</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629" t="s">
        <v>28</v>
      </c>
      <c r="H19" s="2555"/>
      <c r="I19" s="2568"/>
      <c r="J19" s="2153"/>
      <c r="K19" s="2138"/>
      <c r="L19" s="2138"/>
      <c r="M19" s="2138"/>
      <c r="N19" s="2566"/>
      <c r="O19" s="2138"/>
      <c r="P19" s="2138"/>
      <c r="Q19" s="2138"/>
      <c r="R19" s="2564"/>
      <c r="S19" s="2138"/>
      <c r="T19" s="2177"/>
      <c r="U19" s="2177"/>
      <c r="V19" s="2177"/>
      <c r="W19" s="217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0" t="s">
        <v>28</v>
      </c>
      <c r="H20" s="2555"/>
      <c r="I20" s="2568"/>
      <c r="J20" s="2556"/>
      <c r="K20" s="2138"/>
      <c r="L20" s="2138"/>
      <c r="M20" s="2138"/>
      <c r="N20" s="2564"/>
      <c r="O20" s="2138"/>
      <c r="P20" s="2138"/>
      <c r="Q20" s="2177"/>
      <c r="R20" s="2177"/>
      <c r="S20" s="1853"/>
      <c r="T20" s="1853"/>
      <c r="U20" s="1853"/>
      <c r="V20" s="1853"/>
      <c r="W20" s="217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0" t="s">
        <v>28</v>
      </c>
      <c r="H21" s="2555"/>
      <c r="I21" s="2568"/>
      <c r="J21" s="2556"/>
      <c r="K21" s="2138"/>
      <c r="L21" s="2177"/>
      <c r="M21" s="2177"/>
      <c r="N21" s="2177"/>
      <c r="O21" s="2177"/>
      <c r="P21" s="2177"/>
      <c r="Q21" s="2177"/>
      <c r="R21" s="2177"/>
      <c r="S21" s="1853"/>
      <c r="T21" s="1853"/>
      <c r="U21" s="1853"/>
      <c r="V21" s="1853"/>
      <c r="W21" s="217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0" t="s">
        <v>28</v>
      </c>
      <c r="H22" s="1299"/>
      <c r="I22" s="2187"/>
      <c r="J22" s="2187"/>
      <c r="K22" s="2187"/>
      <c r="L22" s="2187"/>
      <c r="M22" s="2187"/>
      <c r="N22" s="2187"/>
      <c r="O22" s="2187"/>
      <c r="P22" s="2187"/>
      <c r="Q22" s="2187"/>
      <c r="R22" s="2187"/>
      <c r="S22" s="1854"/>
      <c r="T22" s="1854"/>
      <c r="U22" s="1854"/>
      <c r="V22" s="1854"/>
      <c r="W22" s="2188"/>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66</v>
      </c>
      <c r="G53" s="2631" t="str">
        <f>INDEX(VD_NAME_LIST,MATCH("4190072",VD_ID_LIST,0))</f>
        <v>Подключение (технологическое присоединение) к системе теплоснабжения</v>
      </c>
      <c r="H53" s="2553"/>
      <c r="I53" s="2553">
        <v>1</v>
      </c>
      <c r="J53" s="2501" t="s">
        <v>199</v>
      </c>
      <c r="K53" s="2185" t="s">
        <v>66</v>
      </c>
      <c r="L53" s="2108"/>
      <c r="M53" s="2108" t="s">
        <v>110</v>
      </c>
      <c r="N53" s="2504" t="str">
        <f>IF(Z53="","",INDEX(TERRITORY_MR_LIST,MATCH(Z53,TERRITORY_LIST_ID,0)))</f>
        <v>Территория 1</v>
      </c>
      <c r="O53" s="2185" t="s">
        <v>19</v>
      </c>
      <c r="P53" s="2108"/>
      <c r="Q53" s="2108" t="s">
        <v>110</v>
      </c>
      <c r="R53" s="2632" t="s">
        <v>28</v>
      </c>
      <c r="S53" s="2107" t="s">
        <v>19</v>
      </c>
      <c r="T53" s="2108"/>
      <c r="U53" s="2108" t="s">
        <v>110</v>
      </c>
      <c r="V53" s="2632" t="s">
        <v>28</v>
      </c>
      <c r="W53" s="2501"/>
      <c r="X53" s="1267"/>
      <c r="Y53" s="1267"/>
      <c r="Z53" s="1267" t="s">
        <v>98</v>
      </c>
      <c r="AA53" s="1267"/>
      <c r="AB53" s="1267" t="s">
        <v>200</v>
      </c>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Подключение (технологическое присоединение) к системе теплоснабжения</v>
      </c>
      <c r="AJ53" s="1267" t="str">
        <f>IF($J$53=0,"",$J$53)</f>
        <v>Установление ставки тарифа за подключаемую (технологически присоединяемую) тепловую нагрузку объекта</v>
      </c>
      <c r="AK53" s="1267" t="str">
        <f>IF($K$53="нет","без дифференциации",IF($N$53=0,"",$N$53))</f>
        <v>Территория 1</v>
      </c>
      <c r="AL53" s="1267" t="str">
        <f>IF($O$53="нет","без дифференциации",IF($R$53=0,"",$R$53))</f>
        <v>без дифференциации</v>
      </c>
      <c r="AM53" s="1267" t="str">
        <f>IF($S$53="нет","без дифференциации",IF($V$53=0,"",$V$53))</f>
        <v>без дифференциации</v>
      </c>
      <c r="AN53" s="1772">
        <f>$I$53</f>
        <v>1</v>
      </c>
      <c r="AO53" s="1267" t="str">
        <f>$I$53&amp;"."&amp;$M$53</f>
        <v>1.1</v>
      </c>
      <c r="AP53" s="1259" t="str">
        <f>$I$53&amp;"."&amp;$M$53&amp;"."&amp;$Q$53</f>
        <v>1.1.1</v>
      </c>
      <c r="AQ53" s="1259" t="str">
        <f>$I$53&amp;"."&amp;$M$53&amp;"."&amp;$Q$53&amp;"."&amp;$U$53</f>
        <v>1.1.1.1</v>
      </c>
      <c r="AR53" s="1308">
        <v>0</v>
      </c>
    </row>
    <row s="1853" customFormat="1" customHeight="1" ht="17.25">
      <c r="A54" s="321"/>
      <c r="C54" s="320"/>
      <c r="D54" s="2135"/>
      <c r="E54" s="2143"/>
      <c r="F54" s="2146"/>
      <c r="G54" s="2631"/>
      <c r="H54" s="2553"/>
      <c r="I54" s="2553"/>
      <c r="J54" s="2501"/>
      <c r="K54" s="2186"/>
      <c r="L54" s="2108"/>
      <c r="M54" s="2108"/>
      <c r="N54" s="2504"/>
      <c r="O54" s="2186"/>
      <c r="P54" s="2108"/>
      <c r="Q54" s="2108"/>
      <c r="R54" s="2632" t="s">
        <v>28</v>
      </c>
      <c r="S54" s="2107"/>
      <c r="T54" s="2633"/>
      <c r="U54" s="2634"/>
      <c r="V54" s="2635" t="s">
        <v>206</v>
      </c>
      <c r="W54" s="2636"/>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637"/>
      <c r="H55" s="2503"/>
      <c r="I55" s="2503"/>
      <c r="J55" s="2533"/>
      <c r="K55" s="2186"/>
      <c r="L55" s="2503"/>
      <c r="M55" s="2503"/>
      <c r="N55" s="2505"/>
      <c r="O55" s="2112"/>
      <c r="P55" s="2633"/>
      <c r="Q55" s="2634"/>
      <c r="R55" s="2638" t="s">
        <v>207</v>
      </c>
      <c r="S55" s="2639"/>
      <c r="T55" s="2639"/>
      <c r="U55" s="2639"/>
      <c r="V55" s="2639"/>
      <c r="W55" s="2636"/>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637"/>
      <c r="H56" s="2503"/>
      <c r="I56" s="2503"/>
      <c r="J56" s="2533"/>
      <c r="K56" s="2112"/>
      <c r="L56" s="2633"/>
      <c r="M56" s="2634"/>
      <c r="N56" s="2640" t="s">
        <v>208</v>
      </c>
      <c r="O56" s="2634"/>
      <c r="P56" s="2634"/>
      <c r="Q56" s="2634"/>
      <c r="R56" s="2634"/>
      <c r="S56" s="2639"/>
      <c r="T56" s="2639"/>
      <c r="U56" s="2639"/>
      <c r="V56" s="2639"/>
      <c r="W56" s="2636"/>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637"/>
      <c r="H57" s="2633"/>
      <c r="I57" s="2634"/>
      <c r="J57" s="2641" t="s">
        <v>209</v>
      </c>
      <c r="K57" s="2634"/>
      <c r="L57" s="2634"/>
      <c r="M57" s="2634"/>
      <c r="N57" s="2634"/>
      <c r="O57" s="2634"/>
      <c r="P57" s="2634"/>
      <c r="Q57" s="2634"/>
      <c r="R57" s="2634"/>
      <c r="S57" s="2639"/>
      <c r="T57" s="2639"/>
      <c r="U57" s="2639"/>
      <c r="V57" s="2639"/>
      <c r="W57" s="2636"/>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8:N20"/>
    <mergeCell ref="I18:I21"/>
    <mergeCell ref="L18:L20"/>
    <mergeCell ref="Q18:Q19"/>
    <mergeCell ref="R18:R19"/>
    <mergeCell ref="S18:S19"/>
    <mergeCell ref="P18:P19"/>
    <mergeCell ref="H18:H21"/>
    <mergeCell ref="J18:J21"/>
    <mergeCell ref="K18:K21"/>
    <mergeCell ref="M18:M20"/>
    <mergeCell ref="O18:O20"/>
    <mergeCell ref="O53:O55"/>
    <mergeCell ref="S53:S54"/>
    <mergeCell ref="P53:P54"/>
    <mergeCell ref="Q53:Q54"/>
    <mergeCell ref="R53:R54"/>
    <mergeCell ref="K53:K56"/>
    <mergeCell ref="M53:M55"/>
    <mergeCell ref="L53:L55"/>
    <mergeCell ref="N53:N55"/>
    <mergeCell ref="J53:J56"/>
    <mergeCell ref="H53:H56"/>
    <mergeCell ref="I53:I56"/>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E6468-A08C-C88C-6D97-0.637DC5D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ИМУП «ПОСЖИЛКОМСЕРВИС»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88</v>
      </c>
      <c r="E13" s="807" t="s">
        <v>308</v>
      </c>
      <c r="F13" s="807" t="s">
        <v>570</v>
      </c>
      <c r="G13" s="808" t="s">
        <v>309</v>
      </c>
      <c r="H13" s="807" t="s">
        <v>396</v>
      </c>
      <c r="I13" s="808" t="s">
        <v>309</v>
      </c>
      <c r="J13" s="807" t="s">
        <v>396</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1169</v>
      </c>
      <c r="F17" s="521" t="s">
        <v>312</v>
      </c>
      <c r="G17" s="678"/>
      <c r="H17" s="678"/>
      <c r="I17" s="678"/>
      <c r="J17" s="678"/>
      <c r="K17" s="289" t="s">
        <v>1170</v>
      </c>
      <c r="V17" s="505">
        <v>0</v>
      </c>
    </row>
    <row customHeight="1" ht="48.29999999999999">
      <c r="A18" s="505"/>
      <c r="C18" s="526"/>
      <c r="D18" s="521">
        <v>3</v>
      </c>
      <c r="E18" s="279" t="s">
        <v>819</v>
      </c>
      <c r="F18" s="521" t="s">
        <v>312</v>
      </c>
      <c r="G18" s="809" t="s">
        <v>312</v>
      </c>
      <c r="H18" s="810" t="s">
        <v>312</v>
      </c>
      <c r="I18" s="521" t="s">
        <v>312</v>
      </c>
      <c r="J18" s="578" t="s">
        <v>312</v>
      </c>
      <c r="K18" s="289" t="s">
        <v>1171</v>
      </c>
      <c r="V18" s="505">
        <v>46</v>
      </c>
    </row>
    <row customHeight="1" ht="35.699999999999996">
      <c r="A19" s="505"/>
      <c r="C19" s="526"/>
      <c r="D19" s="539" t="s">
        <v>330</v>
      </c>
      <c r="E19" s="559" t="s">
        <v>821</v>
      </c>
      <c r="F19" s="521" t="s">
        <v>822</v>
      </c>
      <c r="G19" s="817"/>
      <c r="H19" s="106"/>
      <c r="I19" s="817"/>
      <c r="J19" s="818"/>
      <c r="K19" s="679"/>
      <c r="V19" s="505">
        <v>34</v>
      </c>
    </row>
    <row customHeight="1" ht="35.699999999999996">
      <c r="A20" s="505"/>
      <c r="C20" s="526"/>
      <c r="D20" s="1890" t="s">
        <v>338</v>
      </c>
      <c r="E20" s="559" t="s">
        <v>823</v>
      </c>
      <c r="F20" s="521" t="s">
        <v>824</v>
      </c>
      <c r="G20" s="817"/>
      <c r="H20" s="106"/>
      <c r="I20" s="817"/>
      <c r="J20" s="106"/>
      <c r="K20" s="679"/>
      <c r="V20" s="505">
        <v>34</v>
      </c>
    </row>
    <row customHeight="1" ht="48.29999999999999">
      <c r="A21" s="505"/>
      <c r="C21" s="526"/>
      <c r="D21" s="1890" t="s">
        <v>340</v>
      </c>
      <c r="E21" s="559" t="s">
        <v>825</v>
      </c>
      <c r="F21" s="521" t="s">
        <v>575</v>
      </c>
      <c r="G21" s="680"/>
      <c r="H21" s="106"/>
      <c r="I21" s="680"/>
      <c r="J21" s="106"/>
      <c r="K21" s="679"/>
      <c r="V21" s="505">
        <v>46</v>
      </c>
    </row>
    <row customHeight="1" ht="67.5" hidden="1">
      <c r="A22" s="505"/>
      <c r="C22" s="526"/>
      <c r="D22" s="521">
        <v>5</v>
      </c>
      <c r="E22" s="279" t="s">
        <v>1172</v>
      </c>
      <c r="F22" s="521" t="s">
        <v>562</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81CA24-2008-99E7-726D-0.392E1E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812</v>
      </c>
      <c r="BI1" s="1070"/>
      <c r="BJ1" s="1071" t="s">
        <v>1217</v>
      </c>
      <c r="BK1" s="1070"/>
      <c r="BL1" s="1072" t="s">
        <v>911</v>
      </c>
      <c r="BM1" s="1070"/>
      <c r="BN1" s="1073" t="s">
        <v>1218</v>
      </c>
      <c r="BS1" s="1427"/>
    </row>
    <row customHeight="1" ht="11.25">
      <c r="A2" s="1074" t="s">
        <v>1219</v>
      </c>
      <c r="B2" s="1075">
        <v>2000</v>
      </c>
      <c r="C2" s="1075">
        <v>2022</v>
      </c>
      <c r="D2" s="1075" t="s">
        <v>66</v>
      </c>
      <c r="E2" s="1076" t="s">
        <v>1220</v>
      </c>
      <c r="F2" s="1076" t="s">
        <v>1221</v>
      </c>
      <c r="G2" s="1076" t="s">
        <v>1222</v>
      </c>
      <c r="H2" s="1077" t="s">
        <v>55</v>
      </c>
      <c r="I2" s="1076" t="s">
        <v>110</v>
      </c>
      <c r="J2" s="1076" t="s">
        <v>1223</v>
      </c>
      <c r="K2" s="1078" t="s">
        <v>1155</v>
      </c>
      <c r="L2" s="1079"/>
      <c r="M2" s="1078">
        <v>1</v>
      </c>
      <c r="N2" s="1162" t="s">
        <v>1224</v>
      </c>
      <c r="O2" s="1077" t="s">
        <v>1225</v>
      </c>
      <c r="P2" s="1080" t="s">
        <v>37</v>
      </c>
      <c r="Q2" s="1081" t="s">
        <v>1226</v>
      </c>
      <c r="R2" s="143" t="s">
        <v>1227</v>
      </c>
      <c r="S2" s="143" t="s">
        <v>1228</v>
      </c>
      <c r="T2" s="1082" t="s">
        <v>1229</v>
      </c>
      <c r="U2" s="1079" t="s">
        <v>1230</v>
      </c>
      <c r="V2" s="1083">
        <v>1</v>
      </c>
      <c r="W2" s="1084"/>
      <c r="X2" s="1084" t="s">
        <v>1231</v>
      </c>
      <c r="Y2" s="1075" t="s">
        <v>1232</v>
      </c>
      <c r="Z2" s="1085"/>
      <c r="AA2" s="1075" t="s">
        <v>1233</v>
      </c>
      <c r="AB2" s="1086" t="s">
        <v>1233</v>
      </c>
      <c r="AC2" s="1075" t="s">
        <v>1234</v>
      </c>
      <c r="AD2" s="1086" t="s">
        <v>1234</v>
      </c>
      <c r="AF2" s="1077" t="s">
        <v>1230</v>
      </c>
      <c r="AH2" s="1076" t="s">
        <v>1235</v>
      </c>
      <c r="AI2" s="1076" t="s">
        <v>1235</v>
      </c>
      <c r="AK2" s="1076" t="s">
        <v>1236</v>
      </c>
      <c r="AM2" s="1076" t="s">
        <v>1237</v>
      </c>
      <c r="AP2" s="1087" t="s">
        <v>1231</v>
      </c>
      <c r="AQ2" s="1088" t="s">
        <v>1231</v>
      </c>
      <c r="AS2" s="1075" t="s">
        <v>1238</v>
      </c>
      <c r="AU2" s="1120" t="s">
        <v>1239</v>
      </c>
      <c r="AW2" s="1120" t="s">
        <v>1240</v>
      </c>
      <c r="AX2" s="1120" t="s">
        <v>1240</v>
      </c>
      <c r="AZ2" s="1120" t="s">
        <v>53</v>
      </c>
      <c r="BB2" s="1120" t="s">
        <v>1241</v>
      </c>
      <c r="BC2" s="1120" t="s">
        <v>1242</v>
      </c>
      <c r="BE2" s="1120">
        <v>2000</v>
      </c>
      <c r="BF2" s="1120" t="s">
        <v>1243</v>
      </c>
    </row>
    <row customHeight="1" ht="11.25">
      <c r="A3" s="1074" t="s">
        <v>1244</v>
      </c>
      <c r="B3" s="1075">
        <v>2001</v>
      </c>
      <c r="C3" s="1075">
        <v>2023</v>
      </c>
      <c r="D3" s="1075" t="s">
        <v>19</v>
      </c>
      <c r="E3" s="1076" t="s">
        <v>1245</v>
      </c>
      <c r="F3" s="1076" t="s">
        <v>1246</v>
      </c>
      <c r="G3" s="1076" t="s">
        <v>1247</v>
      </c>
      <c r="H3" s="1077" t="s">
        <v>1248</v>
      </c>
      <c r="I3" s="1076" t="s">
        <v>111</v>
      </c>
      <c r="J3" s="1076" t="s">
        <v>560</v>
      </c>
      <c r="K3" s="1078" t="s">
        <v>1249</v>
      </c>
      <c r="L3" s="1079">
        <f>_xlfn.IFERROR(MATCH(K3,OFFER_METHOD,0),0)</f>
        <v>0</v>
      </c>
      <c r="M3" s="1078">
        <v>2</v>
      </c>
      <c r="N3" s="1162" t="s">
        <v>1250</v>
      </c>
      <c r="O3" s="1077" t="s">
        <v>1251</v>
      </c>
      <c r="P3" s="1080" t="s">
        <v>1252</v>
      </c>
      <c r="Q3" s="1081" t="s">
        <v>1253</v>
      </c>
      <c r="R3" s="143" t="s">
        <v>1254</v>
      </c>
      <c r="S3" s="143" t="s">
        <v>1255</v>
      </c>
      <c r="T3" s="1082" t="s">
        <v>1256</v>
      </c>
      <c r="U3" s="1079" t="s">
        <v>1257</v>
      </c>
      <c r="V3" s="1083">
        <v>2</v>
      </c>
      <c r="W3" s="1084"/>
      <c r="X3" s="1084" t="s">
        <v>1258</v>
      </c>
      <c r="Y3" s="1075" t="s">
        <v>1232</v>
      </c>
      <c r="Z3" s="1085"/>
      <c r="AA3" s="1075" t="s">
        <v>1259</v>
      </c>
      <c r="AB3" s="1086" t="s">
        <v>1259</v>
      </c>
      <c r="AC3" s="1075" t="s">
        <v>1260</v>
      </c>
      <c r="AD3" s="1086" t="s">
        <v>1260</v>
      </c>
      <c r="AF3" s="1077" t="s">
        <v>1257</v>
      </c>
      <c r="AH3" s="1076" t="s">
        <v>1261</v>
      </c>
      <c r="AI3" s="1076" t="s">
        <v>1262</v>
      </c>
      <c r="AK3" s="1076" t="s">
        <v>1263</v>
      </c>
      <c r="AM3" s="1076" t="s">
        <v>1264</v>
      </c>
      <c r="AP3" s="1087" t="s">
        <v>161</v>
      </c>
      <c r="AQ3" s="1088" t="s">
        <v>161</v>
      </c>
      <c r="AS3" s="1075" t="s">
        <v>1265</v>
      </c>
      <c r="AU3" s="1120" t="s">
        <v>1266</v>
      </c>
      <c r="AW3" s="1120" t="s">
        <v>1267</v>
      </c>
      <c r="AX3" s="1120" t="s">
        <v>1267</v>
      </c>
      <c r="AZ3" s="1120" t="s">
        <v>1268</v>
      </c>
      <c r="BB3" s="1120" t="s">
        <v>1269</v>
      </c>
      <c r="BC3" s="1120" t="s">
        <v>1242</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90</v>
      </c>
      <c r="J4" s="1076" t="s">
        <v>1283</v>
      </c>
      <c r="K4" s="1078" t="s">
        <v>1284</v>
      </c>
      <c r="L4" s="1079">
        <f>_xlfn.IFERROR(MATCH(K4,OFFER_METHOD,0),0)</f>
        <v>0</v>
      </c>
      <c r="M4" s="1078">
        <v>3</v>
      </c>
      <c r="N4" s="1162" t="s">
        <v>1285</v>
      </c>
      <c r="O4" s="1076" t="s">
        <v>1286</v>
      </c>
      <c r="Q4" s="1081" t="s">
        <v>1287</v>
      </c>
      <c r="R4" s="143" t="s">
        <v>1288</v>
      </c>
      <c r="S4" s="143" t="s">
        <v>1289</v>
      </c>
      <c r="T4" s="1082" t="s">
        <v>1290</v>
      </c>
      <c r="U4" s="1079" t="s">
        <v>1291</v>
      </c>
      <c r="V4" s="1083">
        <v>3</v>
      </c>
      <c r="W4" s="1084"/>
      <c r="X4" s="1084" t="s">
        <v>1292</v>
      </c>
      <c r="Y4" s="1075" t="s">
        <v>1232</v>
      </c>
      <c r="Z4" s="1091"/>
      <c r="AC4" s="1075" t="s">
        <v>1293</v>
      </c>
      <c r="AD4" s="1086" t="s">
        <v>1293</v>
      </c>
      <c r="AF4" s="1077" t="s">
        <v>1291</v>
      </c>
      <c r="AH4" s="1077" t="s">
        <v>1294</v>
      </c>
      <c r="AK4" s="1076" t="s">
        <v>1295</v>
      </c>
      <c r="AM4" s="1076" t="s">
        <v>1296</v>
      </c>
      <c r="AP4" s="1087" t="s">
        <v>1258</v>
      </c>
      <c r="AQ4" s="1088" t="s">
        <v>1258</v>
      </c>
      <c r="AS4" s="1075" t="s">
        <v>1297</v>
      </c>
      <c r="AU4" s="1120" t="s">
        <v>1298</v>
      </c>
      <c r="AW4" s="1120" t="s">
        <v>1299</v>
      </c>
      <c r="AX4" s="1120" t="s">
        <v>1299</v>
      </c>
      <c r="AZ4" s="1120" t="s">
        <v>1300</v>
      </c>
      <c r="BB4" s="1120" t="s">
        <v>1301</v>
      </c>
      <c r="BC4" s="1120" t="s">
        <v>1302</v>
      </c>
      <c r="BE4" s="1120">
        <v>2002</v>
      </c>
      <c r="BF4" s="1120" t="s">
        <v>1303</v>
      </c>
      <c r="BH4" s="1068" t="s">
        <v>1304</v>
      </c>
      <c r="BJ4" s="1068" t="s">
        <v>1304</v>
      </c>
      <c r="BL4" s="1068" t="s">
        <v>1304</v>
      </c>
      <c r="BN4" s="1068" t="s">
        <v>1304</v>
      </c>
      <c r="BQ4" s="1432" t="s">
        <v>1305</v>
      </c>
      <c r="BR4" s="1159" t="s">
        <v>1306</v>
      </c>
      <c r="BS4" s="274"/>
      <c r="BT4" s="1432" t="s">
        <v>1307</v>
      </c>
      <c r="BU4" s="1159" t="s">
        <v>1308</v>
      </c>
      <c r="BV4" s="1070"/>
      <c r="BW4" s="1697" t="s">
        <v>1309</v>
      </c>
      <c r="BX4" s="1691" t="s">
        <v>1310</v>
      </c>
      <c r="BZ4" s="1432" t="s">
        <v>1311</v>
      </c>
      <c r="CA4" s="1159" t="s">
        <v>1312</v>
      </c>
    </row>
    <row customHeight="1" ht="11.25">
      <c r="A5" s="1074" t="s">
        <v>1313</v>
      </c>
      <c r="B5" s="1075">
        <v>2003</v>
      </c>
      <c r="C5" s="1075">
        <v>2025</v>
      </c>
      <c r="E5" s="1076" t="s">
        <v>1314</v>
      </c>
      <c r="F5" s="1076" t="s">
        <v>1315</v>
      </c>
      <c r="H5" s="1077" t="s">
        <v>1316</v>
      </c>
      <c r="I5" s="1076" t="s">
        <v>91</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168</v>
      </c>
      <c r="Y5" s="1075" t="s">
        <v>1324</v>
      </c>
      <c r="Z5" s="1091">
        <v>1</v>
      </c>
      <c r="AF5" s="1077" t="s">
        <v>1325</v>
      </c>
      <c r="AH5" s="1076" t="s">
        <v>1326</v>
      </c>
      <c r="AK5" s="1076" t="s">
        <v>1327</v>
      </c>
      <c r="AM5" s="1076" t="s">
        <v>1328</v>
      </c>
      <c r="AP5" s="1087" t="s">
        <v>168</v>
      </c>
      <c r="AQ5" s="1088" t="s">
        <v>168</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1231</v>
      </c>
      <c r="BS5" s="1429"/>
      <c r="BT5" s="1281">
        <v>64236871</v>
      </c>
      <c r="BU5" s="1068" t="s">
        <v>235</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112</v>
      </c>
      <c r="J6" s="1067" t="s">
        <v>1342</v>
      </c>
      <c r="L6" s="1079">
        <f>SUM(kind_of_control_method_filter)</f>
        <v>0</v>
      </c>
      <c r="N6" s="1092" t="s">
        <v>1343</v>
      </c>
      <c r="O6" s="1076" t="s">
        <v>1344</v>
      </c>
      <c r="R6" s="143" t="s">
        <v>1226</v>
      </c>
      <c r="T6" s="1077" t="s">
        <v>1345</v>
      </c>
      <c r="U6" s="1079" t="s">
        <v>1325</v>
      </c>
      <c r="V6" s="1083">
        <v>5</v>
      </c>
      <c r="W6" s="1084"/>
      <c r="X6" s="1075" t="s">
        <v>174</v>
      </c>
      <c r="Y6" s="1075" t="s">
        <v>1346</v>
      </c>
      <c r="Z6" s="1091"/>
      <c r="AA6" s="1094"/>
      <c r="AH6" s="1076" t="s">
        <v>1347</v>
      </c>
      <c r="AK6" s="1076" t="s">
        <v>1348</v>
      </c>
      <c r="AM6" s="1076" t="s">
        <v>1349</v>
      </c>
      <c r="AP6" s="1087" t="s">
        <v>174</v>
      </c>
      <c r="AQ6" s="1088" t="s">
        <v>174</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161</v>
      </c>
      <c r="BS6" s="1430"/>
      <c r="BT6" s="1281">
        <v>64236872</v>
      </c>
      <c r="BU6" s="1068" t="s">
        <v>240</v>
      </c>
      <c r="BV6" s="1070"/>
      <c r="BW6" s="1695">
        <v>4213768</v>
      </c>
      <c r="BX6" s="1693" t="s">
        <v>260</v>
      </c>
      <c r="BZ6" s="1281">
        <v>64237510</v>
      </c>
      <c r="CA6" s="1068" t="s">
        <v>1357</v>
      </c>
    </row>
    <row customHeight="1" ht="11.25">
      <c r="A7" s="1074" t="s">
        <v>1358</v>
      </c>
      <c r="B7" s="1075">
        <v>2005</v>
      </c>
      <c r="E7" s="1076" t="s">
        <v>1359</v>
      </c>
      <c r="F7" s="1093"/>
      <c r="H7" s="1077" t="s">
        <v>1360</v>
      </c>
      <c r="I7" s="1076" t="s">
        <v>92</v>
      </c>
      <c r="J7" s="1076" t="s">
        <v>1361</v>
      </c>
      <c r="N7" s="1096" t="s">
        <v>1362</v>
      </c>
      <c r="O7" s="1076" t="s">
        <v>1363</v>
      </c>
      <c r="U7" s="1079" t="s">
        <v>19</v>
      </c>
      <c r="V7" s="370" t="s">
        <v>92</v>
      </c>
      <c r="W7" s="1084"/>
      <c r="X7" s="1075" t="s">
        <v>180</v>
      </c>
      <c r="Y7" s="1075" t="s">
        <v>1324</v>
      </c>
      <c r="Z7" s="1091"/>
      <c r="AA7" s="1094"/>
      <c r="AH7" s="1076" t="s">
        <v>1364</v>
      </c>
      <c r="AK7" s="1076" t="s">
        <v>1365</v>
      </c>
      <c r="AM7" s="1076" t="s">
        <v>1366</v>
      </c>
      <c r="AP7" s="1087" t="s">
        <v>180</v>
      </c>
      <c r="AQ7" s="1088" t="s">
        <v>180</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1258</v>
      </c>
      <c r="BS7" s="1429"/>
      <c r="BT7" s="1281">
        <v>64236873</v>
      </c>
      <c r="BU7" s="1068" t="s">
        <v>245</v>
      </c>
      <c r="BV7" s="1070"/>
      <c r="BW7" s="1695">
        <v>4213769</v>
      </c>
      <c r="BX7" s="1693" t="s">
        <v>1374</v>
      </c>
      <c r="BZ7" s="1281">
        <v>64237511</v>
      </c>
      <c r="CA7" s="1068" t="s">
        <v>275</v>
      </c>
    </row>
    <row customHeight="1" ht="11.25">
      <c r="A8" s="1074" t="s">
        <v>1375</v>
      </c>
      <c r="B8" s="1075">
        <v>2006</v>
      </c>
      <c r="E8" s="1076" t="s">
        <v>1376</v>
      </c>
      <c r="F8" s="1093"/>
      <c r="H8" s="1077" t="s">
        <v>1377</v>
      </c>
      <c r="I8" s="1076" t="s">
        <v>93</v>
      </c>
      <c r="J8" s="1076" t="s">
        <v>1378</v>
      </c>
      <c r="N8" s="1163" t="s">
        <v>1379</v>
      </c>
      <c r="O8" s="1076" t="s">
        <v>1380</v>
      </c>
      <c r="V8" s="370" t="s">
        <v>93</v>
      </c>
      <c r="W8" s="1084"/>
      <c r="X8" s="1075" t="s">
        <v>186</v>
      </c>
      <c r="Y8" s="1075" t="s">
        <v>1324</v>
      </c>
      <c r="Z8" s="1091"/>
      <c r="AA8" s="1094"/>
      <c r="AK8" s="1076" t="s">
        <v>1381</v>
      </c>
      <c r="AP8" s="1087" t="s">
        <v>186</v>
      </c>
      <c r="AQ8" s="1088" t="s">
        <v>186</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168</v>
      </c>
      <c r="BS8" s="1429"/>
      <c r="BT8" s="1281">
        <v>64236874</v>
      </c>
      <c r="BU8" s="1295" t="s">
        <v>1390</v>
      </c>
      <c r="BV8" s="1070"/>
      <c r="BW8" s="1695">
        <v>4213770</v>
      </c>
      <c r="BX8" s="1696" t="s">
        <v>1391</v>
      </c>
      <c r="BZ8" s="1281">
        <v>64237512</v>
      </c>
      <c r="CA8" s="1068" t="s">
        <v>270</v>
      </c>
    </row>
    <row customHeight="1" ht="11.25">
      <c r="A9" s="1074" t="s">
        <v>1392</v>
      </c>
      <c r="B9" s="1075">
        <v>2007</v>
      </c>
      <c r="E9" s="1076" t="s">
        <v>1393</v>
      </c>
      <c r="F9" s="1093"/>
      <c r="G9" s="1067" t="s">
        <v>1394</v>
      </c>
      <c r="H9" s="1067" t="s">
        <v>1395</v>
      </c>
      <c r="I9" s="1076" t="s">
        <v>113</v>
      </c>
      <c r="O9" s="1076" t="s">
        <v>1396</v>
      </c>
      <c r="V9" s="370" t="s">
        <v>113</v>
      </c>
      <c r="W9" s="1084"/>
      <c r="X9" s="1075" t="s">
        <v>192</v>
      </c>
      <c r="Y9" s="1075" t="s">
        <v>1232</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174</v>
      </c>
      <c r="BS9" s="1429"/>
      <c r="BT9" s="1281">
        <v>64236875</v>
      </c>
      <c r="BU9" s="1068" t="s">
        <v>250</v>
      </c>
      <c r="BV9" s="1070"/>
      <c r="BW9" s="1690"/>
      <c r="BX9" s="1690"/>
    </row>
    <row customHeight="1" ht="11.25">
      <c r="A10" s="1074" t="s">
        <v>1406</v>
      </c>
      <c r="B10" s="1075">
        <v>2008</v>
      </c>
      <c r="E10" s="1076" t="s">
        <v>1407</v>
      </c>
      <c r="F10" s="1093"/>
      <c r="G10" s="1076" t="s">
        <v>1408</v>
      </c>
      <c r="H10" s="1076" t="s">
        <v>1409</v>
      </c>
      <c r="I10" s="1076" t="s">
        <v>149</v>
      </c>
      <c r="J10" s="1067" t="s">
        <v>1410</v>
      </c>
      <c r="K10" s="1067" t="s">
        <v>1411</v>
      </c>
      <c r="O10" s="1076" t="s">
        <v>1412</v>
      </c>
      <c r="V10" s="371" t="s">
        <v>149</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180</v>
      </c>
      <c r="BS10" s="1429"/>
      <c r="BT10" s="1281">
        <v>64236876</v>
      </c>
      <c r="BU10" s="1068" t="s">
        <v>230</v>
      </c>
      <c r="BV10" s="1070"/>
      <c r="BW10" s="1690"/>
      <c r="BX10" s="1690"/>
    </row>
    <row customHeight="1" ht="11.25">
      <c r="A11" s="1074" t="s">
        <v>1422</v>
      </c>
      <c r="B11" s="1075">
        <v>2009</v>
      </c>
      <c r="E11" s="1076" t="s">
        <v>1423</v>
      </c>
      <c r="F11" s="1093"/>
      <c r="G11" s="1076" t="s">
        <v>1424</v>
      </c>
      <c r="H11" s="1076" t="s">
        <v>1425</v>
      </c>
      <c r="I11" s="1076" t="s">
        <v>150</v>
      </c>
      <c r="J11" s="1077" t="s">
        <v>1426</v>
      </c>
      <c r="K11" s="1099" t="s">
        <v>1427</v>
      </c>
      <c r="O11" s="1077" t="s">
        <v>1428</v>
      </c>
      <c r="V11" s="370" t="s">
        <v>150</v>
      </c>
      <c r="W11" s="275"/>
      <c r="X11" s="1084" t="s">
        <v>1398</v>
      </c>
      <c r="Y11" s="1075" t="s">
        <v>1429</v>
      </c>
      <c r="Z11" s="1091"/>
      <c r="AP11" s="1087" t="s">
        <v>192</v>
      </c>
      <c r="AQ11" s="1089" t="s">
        <v>192</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186</v>
      </c>
      <c r="BS11" s="1429"/>
      <c r="BW11" s="1690"/>
      <c r="BX11" s="1690"/>
    </row>
    <row customHeight="1" ht="11.25">
      <c r="A12" s="1074" t="s">
        <v>1436</v>
      </c>
      <c r="B12" s="1075">
        <v>2010</v>
      </c>
      <c r="E12" s="1076" t="s">
        <v>1437</v>
      </c>
      <c r="F12" s="1093"/>
      <c r="G12" s="1076" t="s">
        <v>1425</v>
      </c>
      <c r="I12" s="1076" t="s">
        <v>151</v>
      </c>
      <c r="J12" s="1077" t="s">
        <v>1438</v>
      </c>
      <c r="K12" s="1099" t="s">
        <v>1439</v>
      </c>
      <c r="O12" s="1077" t="s">
        <v>1226</v>
      </c>
      <c r="V12" s="370" t="s">
        <v>151</v>
      </c>
      <c r="W12" s="1089"/>
      <c r="X12" s="1084" t="s">
        <v>1440</v>
      </c>
      <c r="Y12" s="1075" t="s">
        <v>1232</v>
      </c>
      <c r="AP12" s="1087"/>
      <c r="AW12" s="1120" t="s">
        <v>150</v>
      </c>
      <c r="AX12" s="1120" t="s">
        <v>150</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152</v>
      </c>
      <c r="K13" s="1099" t="s">
        <v>1397</v>
      </c>
      <c r="V13" s="370" t="s">
        <v>152</v>
      </c>
      <c r="W13" s="1089"/>
      <c r="X13" s="1089"/>
      <c r="Y13" s="1089"/>
      <c r="AW13" s="1120" t="s">
        <v>151</v>
      </c>
      <c r="AX13" s="1120" t="s">
        <v>151</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153</v>
      </c>
      <c r="J14" s="1067" t="s">
        <v>1455</v>
      </c>
      <c r="N14" s="1067" t="s">
        <v>1456</v>
      </c>
      <c r="V14" s="1083">
        <v>13</v>
      </c>
      <c r="W14" s="1084"/>
      <c r="X14" s="1084" t="s">
        <v>161</v>
      </c>
      <c r="Y14" s="1075" t="s">
        <v>1232</v>
      </c>
      <c r="AW14" s="1120" t="s">
        <v>152</v>
      </c>
      <c r="AX14" s="1120" t="s">
        <v>152</v>
      </c>
      <c r="AZ14" s="1067" t="s">
        <v>1457</v>
      </c>
      <c r="BB14" s="1120" t="s">
        <v>1458</v>
      </c>
      <c r="BC14" s="1120" t="s">
        <v>1450</v>
      </c>
      <c r="BE14" s="1120">
        <v>2012</v>
      </c>
      <c r="BH14" s="1068" t="s">
        <v>1373</v>
      </c>
      <c r="BJ14" s="1217" t="s">
        <v>1459</v>
      </c>
      <c r="BL14" s="1217" t="s">
        <v>1459</v>
      </c>
      <c r="BN14" s="1068" t="s">
        <v>1460</v>
      </c>
      <c r="BQ14" s="1281">
        <v>4213782</v>
      </c>
      <c r="BR14" s="1068" t="s">
        <v>192</v>
      </c>
      <c r="BS14" s="1429"/>
      <c r="BT14" s="1070"/>
      <c r="BU14" s="1070"/>
      <c r="BV14" s="1070"/>
      <c r="BW14" s="1694"/>
      <c r="BX14" s="1690"/>
    </row>
    <row customHeight="1" ht="19.5">
      <c r="A15" s="1074" t="s">
        <v>1461</v>
      </c>
      <c r="B15" s="1075">
        <v>2013</v>
      </c>
      <c r="E15" s="1698" t="s">
        <v>1462</v>
      </c>
      <c r="G15" s="1067" t="s">
        <v>1463</v>
      </c>
      <c r="H15" s="1067" t="s">
        <v>1464</v>
      </c>
      <c r="I15" s="1078" t="s">
        <v>154</v>
      </c>
      <c r="J15" s="1089" t="s">
        <v>587</v>
      </c>
      <c r="N15" s="1158" t="s">
        <v>1465</v>
      </c>
      <c r="X15" s="1087"/>
      <c r="AW15" s="1120" t="s">
        <v>153</v>
      </c>
      <c r="AX15" s="1120" t="s">
        <v>153</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99</v>
      </c>
      <c r="J16" s="1089" t="s">
        <v>560</v>
      </c>
      <c r="N16" s="1158" t="s">
        <v>1473</v>
      </c>
      <c r="AW16" s="1120" t="s">
        <v>154</v>
      </c>
      <c r="AX16" s="1120" t="s">
        <v>154</v>
      </c>
      <c r="AZ16" s="1120" t="s">
        <v>1400</v>
      </c>
      <c r="BB16" s="1120" t="s">
        <v>1474</v>
      </c>
      <c r="BC16" s="1120" t="s">
        <v>1450</v>
      </c>
      <c r="BE16" s="1120">
        <v>2014</v>
      </c>
      <c r="BH16" s="1068" t="s">
        <v>1405</v>
      </c>
      <c r="BJ16" s="1217" t="s">
        <v>1475</v>
      </c>
      <c r="BL16" s="1217" t="s">
        <v>1475</v>
      </c>
      <c r="BN16" s="1068" t="s">
        <v>1476</v>
      </c>
      <c r="BR16" s="1070"/>
      <c r="BS16" s="1431"/>
      <c r="BT16" s="1070"/>
      <c r="BU16" s="1070"/>
      <c r="BV16" s="1070"/>
      <c r="BW16" s="1694"/>
      <c r="BX16" s="1690"/>
    </row>
    <row customHeight="1" ht="21">
      <c r="A17" s="1074" t="s">
        <v>1477</v>
      </c>
      <c r="B17" s="1075">
        <v>2015</v>
      </c>
      <c r="G17" s="1076" t="s">
        <v>1425</v>
      </c>
      <c r="H17" s="1076" t="s">
        <v>1425</v>
      </c>
      <c r="I17" s="1076" t="s">
        <v>1478</v>
      </c>
      <c r="N17" s="1158" t="s">
        <v>1479</v>
      </c>
      <c r="X17" s="1087"/>
      <c r="AW17" s="1120" t="s">
        <v>99</v>
      </c>
      <c r="AX17" s="1120" t="s">
        <v>99</v>
      </c>
      <c r="AZ17" s="1120" t="s">
        <v>1480</v>
      </c>
      <c r="BB17" s="1120" t="s">
        <v>1481</v>
      </c>
      <c r="BC17" s="1120" t="s">
        <v>1333</v>
      </c>
      <c r="BE17" s="1120">
        <v>2015</v>
      </c>
      <c r="BH17" s="1068" t="s">
        <v>1421</v>
      </c>
      <c r="BJ17" s="1217" t="s">
        <v>1482</v>
      </c>
      <c r="BL17" s="1217" t="s">
        <v>1482</v>
      </c>
      <c r="BN17" s="1068" t="s">
        <v>1483</v>
      </c>
      <c r="BR17" s="1067" t="s">
        <v>1275</v>
      </c>
      <c r="BS17" s="1428"/>
      <c r="BU17" s="1067" t="s">
        <v>1484</v>
      </c>
      <c r="BV17" s="1070"/>
      <c r="BW17" s="1690"/>
      <c r="BX17" s="1692" t="s">
        <v>1485</v>
      </c>
      <c r="CA17" s="1067" t="s">
        <v>1486</v>
      </c>
      <c r="CD17" s="1067" t="s">
        <v>1487</v>
      </c>
    </row>
    <row customHeight="1" ht="21">
      <c r="A18" s="1074" t="s">
        <v>1488</v>
      </c>
      <c r="B18" s="1075">
        <v>2016</v>
      </c>
      <c r="E18" s="2005" t="s">
        <v>1489</v>
      </c>
      <c r="I18" s="1076" t="s">
        <v>1490</v>
      </c>
      <c r="N18" s="1158" t="s">
        <v>1491</v>
      </c>
      <c r="X18" s="1087"/>
      <c r="AW18" s="1120" t="s">
        <v>1478</v>
      </c>
      <c r="AX18" s="1120" t="s">
        <v>1478</v>
      </c>
      <c r="BB18" s="1120" t="s">
        <v>1492</v>
      </c>
      <c r="BC18" s="1120" t="s">
        <v>1333</v>
      </c>
      <c r="BE18" s="1120">
        <v>2016</v>
      </c>
      <c r="BH18" s="1068" t="s">
        <v>1435</v>
      </c>
      <c r="BJ18" s="1217" t="s">
        <v>1493</v>
      </c>
      <c r="BL18" s="1217" t="s">
        <v>1493</v>
      </c>
      <c r="BN18" s="1068" t="s">
        <v>1494</v>
      </c>
      <c r="BQ18" s="1432" t="s">
        <v>1305</v>
      </c>
      <c r="BR18" s="1159" t="s">
        <v>1306</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167</v>
      </c>
      <c r="I19" s="1076" t="s">
        <v>1504</v>
      </c>
      <c r="N19" s="1158" t="s">
        <v>1505</v>
      </c>
      <c r="X19" s="1087"/>
      <c r="AW19" s="1120" t="s">
        <v>1490</v>
      </c>
      <c r="AX19" s="1120" t="s">
        <v>1490</v>
      </c>
      <c r="AZ19" s="1067" t="s">
        <v>1506</v>
      </c>
      <c r="BB19" s="1120" t="s">
        <v>1507</v>
      </c>
      <c r="BC19" s="1120" t="s">
        <v>1333</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161</v>
      </c>
      <c r="I20" s="1076" t="s">
        <v>1516</v>
      </c>
      <c r="N20" s="1158" t="s">
        <v>1517</v>
      </c>
      <c r="AW20" s="1120" t="s">
        <v>1504</v>
      </c>
      <c r="AX20" s="1120" t="s">
        <v>1504</v>
      </c>
      <c r="AZ20" s="1120" t="s">
        <v>1518</v>
      </c>
      <c r="BB20" s="1120" t="s">
        <v>1519</v>
      </c>
      <c r="BC20" s="1120" t="s">
        <v>1450</v>
      </c>
      <c r="BE20" s="1120">
        <v>2018</v>
      </c>
      <c r="BH20" s="1068" t="s">
        <v>1446</v>
      </c>
      <c r="BJ20" s="1068" t="s">
        <v>1373</v>
      </c>
      <c r="BL20" s="1068" t="s">
        <v>1373</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1333</v>
      </c>
      <c r="BE21" s="1120">
        <v>2019</v>
      </c>
      <c r="BH21" s="1068" t="s">
        <v>1453</v>
      </c>
      <c r="BJ21" s="1068" t="s">
        <v>1389</v>
      </c>
      <c r="BL21" s="1068" t="s">
        <v>1389</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1333</v>
      </c>
      <c r="BE22" s="1120">
        <v>2020</v>
      </c>
      <c r="BH22" s="1068" t="s">
        <v>1460</v>
      </c>
      <c r="BJ22" s="1068" t="s">
        <v>1405</v>
      </c>
      <c r="BL22" s="1068" t="s">
        <v>1405</v>
      </c>
      <c r="BQ22" s="1281">
        <v>4190067</v>
      </c>
      <c r="BR22" s="1068" t="s">
        <v>1538</v>
      </c>
      <c r="BS22" s="1429"/>
      <c r="BT22" s="1281">
        <v>4189674</v>
      </c>
      <c r="BU22" s="1068" t="s">
        <v>1539</v>
      </c>
      <c r="BV22" s="1070"/>
      <c r="BW22" s="1070"/>
      <c r="CC22" s="1281">
        <v>4189711</v>
      </c>
      <c r="CD22" s="1068" t="s">
        <v>299</v>
      </c>
    </row>
    <row customHeight="1" ht="21">
      <c r="A23" s="1074" t="s">
        <v>1540</v>
      </c>
      <c r="B23" s="1075">
        <v>2021</v>
      </c>
      <c r="AW23" s="1120" t="s">
        <v>1541</v>
      </c>
      <c r="AX23" s="1120" t="s">
        <v>1541</v>
      </c>
      <c r="AZ23" s="1120" t="s">
        <v>1542</v>
      </c>
      <c r="BB23" s="1120" t="s">
        <v>1543</v>
      </c>
      <c r="BC23" s="1120" t="s">
        <v>1242</v>
      </c>
      <c r="BE23" s="1120">
        <v>2021</v>
      </c>
      <c r="BH23" s="1068" t="s">
        <v>1468</v>
      </c>
      <c r="BJ23" s="1068" t="s">
        <v>1421</v>
      </c>
      <c r="BL23" s="1068" t="s">
        <v>1421</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1476</v>
      </c>
      <c r="BJ24" s="1068" t="s">
        <v>1435</v>
      </c>
      <c r="BL24" s="1068" t="s">
        <v>1435</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1483</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1428</v>
      </c>
      <c r="BB26" s="1120" t="s">
        <v>1564</v>
      </c>
      <c r="BC26" s="1120" t="s">
        <v>1551</v>
      </c>
      <c r="BE26" s="1120">
        <v>2024</v>
      </c>
      <c r="BH26" s="1068" t="s">
        <v>1494</v>
      </c>
      <c r="BJ26" s="1068" t="s">
        <v>1446</v>
      </c>
      <c r="BL26" s="1068" t="s">
        <v>1446</v>
      </c>
      <c r="BQ26" s="1281">
        <v>4190071</v>
      </c>
      <c r="BR26" s="1068" t="s">
        <v>1565</v>
      </c>
      <c r="BS26" s="1429"/>
      <c r="BV26" s="1070"/>
      <c r="BW26" s="1070"/>
    </row>
    <row customHeight="1" ht="11.25">
      <c r="A27" s="1074" t="s">
        <v>1566</v>
      </c>
      <c r="B27" s="1075">
        <v>2025</v>
      </c>
      <c r="J27" s="176" t="s">
        <v>693</v>
      </c>
      <c r="AX27" s="1120" t="s">
        <v>1567</v>
      </c>
      <c r="BB27" s="1120" t="s">
        <v>1568</v>
      </c>
      <c r="BC27" s="1120" t="s">
        <v>1551</v>
      </c>
      <c r="BE27" s="1120">
        <v>2025</v>
      </c>
      <c r="BH27" s="1070" t="s">
        <v>28</v>
      </c>
      <c r="BJ27" s="1068" t="s">
        <v>1453</v>
      </c>
      <c r="BL27" s="1068" t="s">
        <v>1453</v>
      </c>
      <c r="BN27" s="1070" t="s">
        <v>28</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28</v>
      </c>
      <c r="BJ28" s="1068" t="s">
        <v>1460</v>
      </c>
      <c r="BL28" s="1068" t="s">
        <v>1460</v>
      </c>
      <c r="BN28" s="1070" t="s">
        <v>28</v>
      </c>
      <c r="BQ28" s="1281">
        <v>4190073</v>
      </c>
      <c r="BR28" s="1068" t="s">
        <v>1576</v>
      </c>
      <c r="BS28" s="1429"/>
      <c r="BV28" s="1070"/>
      <c r="BW28" s="1070"/>
    </row>
    <row customHeight="1" ht="11.25">
      <c r="A29" s="1074" t="s">
        <v>1577</v>
      </c>
      <c r="D29" s="1104" t="s">
        <v>1578</v>
      </c>
      <c r="E29" s="1105" t="str">
        <f>IF(TEMPLATE_GROUP="","",INDEX(StartDateList,MATCH(TEMPLATE_GROUP,CodeTemplateList,0),1))</f>
        <v>01.01.2026</v>
      </c>
      <c r="F29" s="1105" t="str">
        <f>IF(TEMPLATE_GROUP="","",INDEX(EndDateList,MATCH(TEMPLATE_GROUP,CodeTemplateList,0),1))</f>
        <v>31.12.2026</v>
      </c>
      <c r="H29" s="1106" t="s">
        <v>1579</v>
      </c>
      <c r="AX29" s="1120" t="s">
        <v>1580</v>
      </c>
      <c r="AZ29" s="1120" t="s">
        <v>1227</v>
      </c>
      <c r="BB29" s="1120" t="s">
        <v>1428</v>
      </c>
      <c r="BC29" s="1091"/>
      <c r="BE29" s="1120">
        <v>2027</v>
      </c>
      <c r="BJ29" s="1068" t="s">
        <v>1468</v>
      </c>
      <c r="BL29" s="1068" t="s">
        <v>1468</v>
      </c>
    </row>
    <row customHeight="1" ht="11.25">
      <c r="A30" s="1074" t="s">
        <v>1581</v>
      </c>
      <c r="D30" s="1107"/>
      <c r="E30" s="1108"/>
      <c r="F30" s="1108"/>
      <c r="AX30" s="1120" t="s">
        <v>1582</v>
      </c>
      <c r="AZ30" s="1120" t="s">
        <v>1254</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01.01.2026</v>
      </c>
      <c r="F32" s="1105" t="str">
        <f>IF(TEMPLATE_GROUP="","",INDEX(EndDateList,MATCH(TEMPLATE_GROUP,CodeTemplateList,0),1))</f>
        <v>31.12.2026</v>
      </c>
      <c r="H32" s="1110" t="s">
        <v>1590</v>
      </c>
      <c r="O32" s="1074" t="s">
        <v>1225</v>
      </c>
      <c r="AX32" s="1120" t="s">
        <v>1591</v>
      </c>
      <c r="AZ32" s="1120" t="s">
        <v>1321</v>
      </c>
      <c r="BE32" s="1120">
        <v>2030</v>
      </c>
      <c r="BJ32" s="1068" t="s">
        <v>1476</v>
      </c>
      <c r="BL32" s="1068" t="s">
        <v>1476</v>
      </c>
    </row>
    <row customHeight="1" ht="11.25">
      <c r="A33" s="1074" t="s">
        <v>1592</v>
      </c>
      <c r="O33" s="1074" t="s">
        <v>1251</v>
      </c>
      <c r="AX33" s="1120" t="s">
        <v>1593</v>
      </c>
      <c r="AZ33" s="1120" t="s">
        <v>1226</v>
      </c>
      <c r="BE33" s="1120">
        <v>2031</v>
      </c>
      <c r="BJ33" s="1068" t="s">
        <v>1483</v>
      </c>
      <c r="BL33" s="1068" t="s">
        <v>1483</v>
      </c>
    </row>
    <row customHeight="1" ht="11.25">
      <c r="A34" s="1074" t="s">
        <v>1594</v>
      </c>
      <c r="O34" s="1074" t="s">
        <v>1286</v>
      </c>
      <c r="AX34" s="1120" t="s">
        <v>1595</v>
      </c>
      <c r="BE34" s="1120">
        <v>2032</v>
      </c>
      <c r="BJ34" s="1068" t="s">
        <v>1494</v>
      </c>
      <c r="BL34" s="1068" t="s">
        <v>1494</v>
      </c>
    </row>
    <row customHeight="1" ht="11.25">
      <c r="A35" s="1074" t="s">
        <v>1596</v>
      </c>
      <c r="O35" s="1074" t="s">
        <v>1319</v>
      </c>
      <c r="AX35" s="1120" t="s">
        <v>1597</v>
      </c>
      <c r="AZ35" s="1067" t="s">
        <v>1598</v>
      </c>
      <c r="BE35" s="1120">
        <v>2033</v>
      </c>
      <c r="BL35" s="1068" t="s">
        <v>1599</v>
      </c>
    </row>
    <row customHeight="1" ht="11.25">
      <c r="A36" s="1870" t="s">
        <v>1600</v>
      </c>
      <c r="D36" s="1111" t="s">
        <v>1601</v>
      </c>
      <c r="E36" s="1112" t="s">
        <v>812</v>
      </c>
      <c r="F36" s="1113" t="str">
        <f>INDEX(E37:E41,MATCH(TEMPLATE_SPHERE,F37:F41,0))</f>
        <v>теплоснабжения</v>
      </c>
      <c r="G36" s="1113" t="str">
        <f>INDEX(G37:G41,MATCH(TEMPLATE_SPHERE,F37:F41,0))</f>
        <v>теплоснабжение</v>
      </c>
      <c r="O36" s="1074" t="s">
        <v>1344</v>
      </c>
      <c r="AX36" s="1120" t="s">
        <v>1602</v>
      </c>
      <c r="AZ36" s="1120" t="s">
        <v>1226</v>
      </c>
      <c r="BE36" s="1120">
        <v>2034</v>
      </c>
      <c r="BL36" s="1068" t="s">
        <v>1603</v>
      </c>
    </row>
    <row customHeight="1" ht="11.25">
      <c r="A37" s="1074" t="s">
        <v>1604</v>
      </c>
      <c r="E37" s="407" t="s">
        <v>1605</v>
      </c>
      <c r="F37" s="1114" t="s">
        <v>812</v>
      </c>
      <c r="G37" s="407" t="s">
        <v>1606</v>
      </c>
      <c r="O37" s="1074" t="s">
        <v>1363</v>
      </c>
      <c r="AX37" s="1120" t="s">
        <v>1607</v>
      </c>
      <c r="AZ37" s="1120" t="s">
        <v>1253</v>
      </c>
      <c r="BE37" s="1120">
        <v>2035</v>
      </c>
    </row>
    <row customHeight="1" ht="11.25">
      <c r="A38" s="1074" t="s">
        <v>1608</v>
      </c>
      <c r="E38" s="407" t="s">
        <v>1609</v>
      </c>
      <c r="F38" s="1115" t="s">
        <v>858</v>
      </c>
      <c r="G38" s="407" t="s">
        <v>1610</v>
      </c>
      <c r="O38" s="1074" t="s">
        <v>1380</v>
      </c>
      <c r="AX38" s="1120" t="s">
        <v>1611</v>
      </c>
      <c r="AZ38" s="1120" t="s">
        <v>1287</v>
      </c>
      <c r="BE38" s="1120">
        <v>2036</v>
      </c>
      <c r="BH38" s="1067" t="s">
        <v>1612</v>
      </c>
      <c r="BJ38" s="1067" t="s">
        <v>1613</v>
      </c>
      <c r="BL38" s="1067" t="s">
        <v>1614</v>
      </c>
      <c r="BN38" s="1067" t="s">
        <v>1615</v>
      </c>
    </row>
    <row customHeight="1" ht="11.25">
      <c r="A39" s="1074" t="s">
        <v>1616</v>
      </c>
      <c r="E39" s="407" t="s">
        <v>1617</v>
      </c>
      <c r="F39" s="1115" t="s">
        <v>911</v>
      </c>
      <c r="G39" s="407" t="s">
        <v>1618</v>
      </c>
      <c r="O39" s="1074" t="s">
        <v>1396</v>
      </c>
      <c r="AX39" s="1120" t="s">
        <v>1619</v>
      </c>
      <c r="AZ39" s="1120" t="s">
        <v>1320</v>
      </c>
      <c r="BE39" s="1120">
        <v>2037</v>
      </c>
      <c r="BH39" s="1068" t="s">
        <v>1620</v>
      </c>
      <c r="BJ39" s="1217" t="s">
        <v>1620</v>
      </c>
      <c r="BL39" s="1217" t="s">
        <v>1620</v>
      </c>
      <c r="BN39" s="1068" t="s">
        <v>1621</v>
      </c>
    </row>
    <row customHeight="1" ht="11.25">
      <c r="A40" s="1074" t="s">
        <v>16</v>
      </c>
      <c r="E40" s="407" t="s">
        <v>1622</v>
      </c>
      <c r="F40" s="1115" t="s">
        <v>898</v>
      </c>
      <c r="G40" s="407" t="s">
        <v>1623</v>
      </c>
      <c r="O40" s="1074" t="s">
        <v>1412</v>
      </c>
      <c r="AX40" s="1120" t="s">
        <v>1624</v>
      </c>
      <c r="BE40" s="1120">
        <v>2038</v>
      </c>
      <c r="BH40" s="1068" t="s">
        <v>1625</v>
      </c>
      <c r="BJ40" s="1217" t="s">
        <v>1031</v>
      </c>
      <c r="BL40" s="1217" t="s">
        <v>1031</v>
      </c>
      <c r="BN40" s="1068" t="s">
        <v>1065</v>
      </c>
    </row>
    <row customHeight="1" ht="11.25">
      <c r="A41" s="1074" t="s">
        <v>1626</v>
      </c>
      <c r="E41" s="407" t="s">
        <v>1627</v>
      </c>
      <c r="F41" s="1115" t="s">
        <v>1628</v>
      </c>
      <c r="G41" s="407" t="s">
        <v>1627</v>
      </c>
      <c r="O41" s="1074" t="s">
        <v>1428</v>
      </c>
      <c r="AX41" s="1120" t="s">
        <v>1629</v>
      </c>
      <c r="AZ41" s="1067" t="s">
        <v>1630</v>
      </c>
      <c r="BE41" s="1120">
        <v>2039</v>
      </c>
      <c r="BH41" s="1068" t="s">
        <v>1631</v>
      </c>
      <c r="BJ41" s="1217" t="s">
        <v>1027</v>
      </c>
      <c r="BL41" s="1217" t="s">
        <v>1027</v>
      </c>
      <c r="BN41" s="1068" t="s">
        <v>1052</v>
      </c>
    </row>
    <row customHeight="1" ht="11.25">
      <c r="A42" s="1074" t="s">
        <v>1632</v>
      </c>
      <c r="AX42" s="1120" t="s">
        <v>1633</v>
      </c>
      <c r="AZ42" s="1120" t="s">
        <v>1225</v>
      </c>
      <c r="BE42" s="1120">
        <v>2040</v>
      </c>
      <c r="BH42" s="1068" t="s">
        <v>1049</v>
      </c>
      <c r="BJ42" s="1217" t="s">
        <v>1029</v>
      </c>
      <c r="BL42" s="1217" t="s">
        <v>1029</v>
      </c>
      <c r="BN42" s="1068" t="s">
        <v>1634</v>
      </c>
    </row>
    <row customHeight="1" ht="11.25">
      <c r="A43" s="1074" t="s">
        <v>1635</v>
      </c>
      <c r="AX43" s="1120" t="s">
        <v>1636</v>
      </c>
      <c r="AZ43" s="1120" t="s">
        <v>1251</v>
      </c>
      <c r="BE43" s="1120">
        <v>2041</v>
      </c>
      <c r="BH43" s="1068" t="s">
        <v>1637</v>
      </c>
      <c r="BJ43" s="1217" t="s">
        <v>1631</v>
      </c>
      <c r="BL43" s="1217" t="s">
        <v>1631</v>
      </c>
      <c r="BN43" s="1068" t="s">
        <v>1638</v>
      </c>
    </row>
    <row customHeight="1" ht="11.25">
      <c r="A44" s="1074" t="s">
        <v>1639</v>
      </c>
      <c r="G44" s="1094">
        <f>YEAR(TODAY())</f>
        <v>2026</v>
      </c>
      <c r="I44" s="799" t="s">
        <v>1640</v>
      </c>
      <c r="J44" s="1089" t="s">
        <v>1641</v>
      </c>
      <c r="K44" s="1089" t="s">
        <v>1642</v>
      </c>
      <c r="AX44" s="1120" t="s">
        <v>1643</v>
      </c>
      <c r="AZ44" s="1120" t="s">
        <v>1286</v>
      </c>
      <c r="BE44" s="1120">
        <v>2042</v>
      </c>
      <c r="BH44" s="1068" t="s">
        <v>1644</v>
      </c>
      <c r="BJ44" s="1217" t="s">
        <v>1049</v>
      </c>
      <c r="BL44" s="1217" t="s">
        <v>1049</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1319</v>
      </c>
      <c r="BE45" s="1120">
        <v>2043</v>
      </c>
      <c r="BH45" s="1068" t="s">
        <v>1653</v>
      </c>
      <c r="BJ45" s="1217" t="s">
        <v>1043</v>
      </c>
      <c r="BL45" s="1217" t="s">
        <v>1043</v>
      </c>
      <c r="BN45" s="1068" t="s">
        <v>1654</v>
      </c>
    </row>
    <row customHeight="1" ht="11.25">
      <c r="A46" s="1074" t="s">
        <v>1655</v>
      </c>
      <c r="E46" s="407" t="s">
        <v>26</v>
      </c>
      <c r="F46" s="1114" t="s">
        <v>1656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1657</v>
      </c>
      <c r="AZ46" s="1120" t="s">
        <v>1344</v>
      </c>
      <c r="BE46" s="1120">
        <v>2044</v>
      </c>
      <c r="BH46" s="1068" t="s">
        <v>1052</v>
      </c>
      <c r="BJ46" s="1217" t="s">
        <v>1033</v>
      </c>
      <c r="BL46" s="1217" t="s">
        <v>1033</v>
      </c>
      <c r="BN46" s="1068" t="s">
        <v>1658</v>
      </c>
    </row>
    <row customHeight="1" ht="11.25">
      <c r="A47" s="1074" t="s">
        <v>1659</v>
      </c>
      <c r="E47" s="407" t="s">
        <v>33</v>
      </c>
      <c r="F47" s="1115" t="s">
        <v>1660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1661</v>
      </c>
      <c r="AZ47" s="1120" t="s">
        <v>1363</v>
      </c>
      <c r="BE47" s="1120">
        <v>2045</v>
      </c>
      <c r="BH47" s="1068" t="s">
        <v>1634</v>
      </c>
      <c r="BJ47" s="1217" t="s">
        <v>1035</v>
      </c>
      <c r="BL47" s="1217" t="s">
        <v>1035</v>
      </c>
      <c r="BN47" s="1068" t="s">
        <v>1662</v>
      </c>
    </row>
    <row customHeight="1" ht="11.25">
      <c r="A48" s="1074" t="s">
        <v>1663</v>
      </c>
      <c r="E48" s="407" t="s">
        <v>1664</v>
      </c>
      <c r="F48" s="1115" t="s">
        <v>1665</v>
      </c>
      <c r="G48" s="1116" t="str">
        <f>_xlfn.IFERROR(IF(f_year="","01.01."&amp;CURRENT_YEAR,"01.01."&amp;f_year),"01.01."&amp;CURRENT_YEAR)</f>
        <v>01.01.2026</v>
      </c>
      <c r="H48" s="1116" t="str">
        <f>_xlfn.IFERROR(IF(f_year="","31.12."&amp;CURRENT_YEAR,"31.12."&amp;f_year),"31.12."&amp;CURRENT_YEAR)</f>
        <v>31.12.2026</v>
      </c>
      <c r="I48" s="1742">
        <f>IF(f_year="",TRUE,FALSE)</f>
        <v>1</v>
      </c>
      <c r="J48" s="1745" t="s">
        <v>1666</v>
      </c>
      <c r="K48" s="1746"/>
      <c r="AX48" s="1120" t="s">
        <v>1667</v>
      </c>
      <c r="AZ48" s="1120" t="s">
        <v>1380</v>
      </c>
      <c r="BE48" s="1120">
        <v>2046</v>
      </c>
      <c r="BH48" s="1068" t="s">
        <v>1638</v>
      </c>
      <c r="BJ48" s="1217" t="s">
        <v>1037</v>
      </c>
      <c r="BL48" s="1217" t="s">
        <v>1037</v>
      </c>
      <c r="BN48" s="1068" t="s">
        <v>1668</v>
      </c>
    </row>
    <row customHeight="1" ht="11.25">
      <c r="A49" s="1074" t="s">
        <v>1669</v>
      </c>
      <c r="E49" s="407" t="s">
        <v>1670</v>
      </c>
      <c r="F49" s="1115" t="s">
        <v>1671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1672</v>
      </c>
      <c r="AZ49" s="1120" t="s">
        <v>1396</v>
      </c>
      <c r="BE49" s="1120">
        <v>2047</v>
      </c>
      <c r="BH49" s="1068" t="s">
        <v>1053</v>
      </c>
      <c r="BJ49" s="1217" t="s">
        <v>1039</v>
      </c>
      <c r="BL49" s="1217" t="s">
        <v>1039</v>
      </c>
    </row>
    <row customHeight="1" ht="11.25">
      <c r="A50" s="1074" t="s">
        <v>1673</v>
      </c>
      <c r="E50" s="407" t="s">
        <v>1674</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1675</v>
      </c>
      <c r="AZ50" s="1120" t="s">
        <v>1412</v>
      </c>
      <c r="BE50" s="1120">
        <v>2048</v>
      </c>
      <c r="BH50" s="1068" t="s">
        <v>1645</v>
      </c>
      <c r="BJ50" s="1217" t="s">
        <v>1041</v>
      </c>
      <c r="BL50" s="1217" t="s">
        <v>1041</v>
      </c>
    </row>
    <row customHeight="1" ht="11.25">
      <c r="A51" s="1074" t="s">
        <v>1676</v>
      </c>
      <c r="E51" s="407" t="s">
        <v>1677</v>
      </c>
      <c r="F51" s="1115" t="s">
        <v>1648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1428</v>
      </c>
      <c r="BE51" s="1120">
        <v>2049</v>
      </c>
      <c r="BH51" s="1068" t="s">
        <v>1654</v>
      </c>
      <c r="BJ51" s="1217" t="s">
        <v>1679</v>
      </c>
      <c r="BL51" s="1217" t="s">
        <v>1679</v>
      </c>
    </row>
    <row customHeight="1" ht="11.25">
      <c r="A52" s="1074" t="s">
        <v>1680</v>
      </c>
      <c r="E52" s="407" t="s">
        <v>1681</v>
      </c>
      <c r="F52" s="1115" t="s">
        <v>1682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1683</v>
      </c>
      <c r="AZ52" s="1120" t="s">
        <v>1226</v>
      </c>
      <c r="BE52" s="1120">
        <v>2050</v>
      </c>
      <c r="BH52" s="1068" t="s">
        <v>1658</v>
      </c>
      <c r="BJ52" s="1217" t="s">
        <v>1052</v>
      </c>
      <c r="BL52" s="1217" t="s">
        <v>1052</v>
      </c>
    </row>
    <row customHeight="1" ht="11.25">
      <c r="A53" s="1074" t="s">
        <v>1684</v>
      </c>
      <c r="E53" s="407" t="s">
        <v>1685</v>
      </c>
      <c r="F53" s="1115" t="s">
        <v>1685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1686</v>
      </c>
      <c r="K53" s="1746"/>
      <c r="AX53" s="1120" t="s">
        <v>1687</v>
      </c>
      <c r="BE53" s="1120">
        <v>2051</v>
      </c>
      <c r="BH53" s="1068" t="s">
        <v>1662</v>
      </c>
      <c r="BJ53" s="1217" t="s">
        <v>1634</v>
      </c>
      <c r="BL53" s="1217" t="s">
        <v>1634</v>
      </c>
    </row>
    <row customHeight="1" ht="11.25">
      <c r="A54" s="1074" t="s">
        <v>1688</v>
      </c>
      <c r="AX54" s="1120" t="s">
        <v>1689</v>
      </c>
      <c r="AZ54" s="1067" t="s">
        <v>1690</v>
      </c>
      <c r="BE54" s="1120">
        <v>2052</v>
      </c>
      <c r="BH54" s="1068" t="s">
        <v>1668</v>
      </c>
      <c r="BJ54" s="1217" t="s">
        <v>1638</v>
      </c>
      <c r="BL54" s="1217" t="s">
        <v>1638</v>
      </c>
    </row>
    <row customHeight="1" ht="11.25">
      <c r="A55" s="1074" t="s">
        <v>1691</v>
      </c>
      <c r="AX55" s="1120" t="s">
        <v>1692</v>
      </c>
      <c r="AZ55" s="1120" t="s">
        <v>1228</v>
      </c>
      <c r="BE55" s="1120">
        <v>2053</v>
      </c>
      <c r="BH55" s="1070" t="s">
        <v>28</v>
      </c>
      <c r="BJ55" s="1217" t="s">
        <v>1053</v>
      </c>
      <c r="BL55" s="1217" t="s">
        <v>1053</v>
      </c>
    </row>
    <row customHeight="1" ht="11.25">
      <c r="A56" s="1074" t="s">
        <v>1693</v>
      </c>
      <c r="D56" s="1118" t="s">
        <v>1694</v>
      </c>
      <c r="E56" s="1095" t="s">
        <v>112</v>
      </c>
      <c r="F56" s="1074" t="s">
        <v>1695</v>
      </c>
      <c r="AX56" s="1120" t="s">
        <v>1696</v>
      </c>
      <c r="AZ56" s="1120" t="s">
        <v>1255</v>
      </c>
      <c r="BE56" s="1120">
        <v>2054</v>
      </c>
      <c r="BH56" s="1070" t="s">
        <v>28</v>
      </c>
      <c r="BJ56" s="1217" t="s">
        <v>1645</v>
      </c>
      <c r="BL56" s="1217" t="s">
        <v>1645</v>
      </c>
    </row>
    <row customHeight="1" ht="11.25">
      <c r="A57" s="1074" t="s">
        <v>1697</v>
      </c>
      <c r="D57" s="1118" t="s">
        <v>1698</v>
      </c>
      <c r="E57" s="1095" t="s">
        <v>112</v>
      </c>
      <c r="F57" s="1074" t="s">
        <v>1695</v>
      </c>
      <c r="AX57" s="1120" t="s">
        <v>1699</v>
      </c>
      <c r="AZ57" s="1120" t="s">
        <v>1289</v>
      </c>
      <c r="BE57" s="1120">
        <v>2055</v>
      </c>
      <c r="BJ57" s="1217" t="s">
        <v>1654</v>
      </c>
      <c r="BL57" s="1217" t="s">
        <v>1654</v>
      </c>
    </row>
    <row customHeight="1" ht="11.25">
      <c r="A58" s="1074" t="s">
        <v>1700</v>
      </c>
      <c r="D58" s="1118" t="s">
        <v>1701</v>
      </c>
      <c r="E58" s="1095" t="s">
        <v>112</v>
      </c>
      <c r="F58" s="1074" t="s">
        <v>1695</v>
      </c>
      <c r="AX58" s="1120" t="s">
        <v>1702</v>
      </c>
      <c r="BE58" s="1120">
        <v>2056</v>
      </c>
      <c r="BJ58" s="1217" t="s">
        <v>1658</v>
      </c>
      <c r="BL58" s="1217" t="s">
        <v>1658</v>
      </c>
    </row>
    <row customHeight="1" ht="11.25">
      <c r="A59" s="1074" t="s">
        <v>1703</v>
      </c>
      <c r="D59" s="1118" t="s">
        <v>132</v>
      </c>
      <c r="E59" s="1095" t="s">
        <v>1591</v>
      </c>
      <c r="F59" s="1074" t="s">
        <v>1704</v>
      </c>
      <c r="AX59" s="1120" t="s">
        <v>1705</v>
      </c>
      <c r="AZ59" s="1067" t="s">
        <v>1706</v>
      </c>
      <c r="BE59" s="1120">
        <v>2057</v>
      </c>
      <c r="BJ59" s="1217" t="s">
        <v>1662</v>
      </c>
      <c r="BL59" s="1217" t="s">
        <v>1662</v>
      </c>
    </row>
    <row customHeight="1" ht="11.25">
      <c r="A60" s="1074" t="s">
        <v>1707</v>
      </c>
      <c r="D60" s="1118" t="s">
        <v>1708</v>
      </c>
      <c r="E60" s="1095" t="s">
        <v>1591</v>
      </c>
      <c r="F60" s="1074" t="s">
        <v>1704</v>
      </c>
      <c r="AX60" s="1120" t="s">
        <v>1709</v>
      </c>
      <c r="AZ60" s="1120" t="s">
        <v>1229</v>
      </c>
      <c r="BE60" s="1120">
        <v>2058</v>
      </c>
      <c r="BJ60" s="1217" t="s">
        <v>1668</v>
      </c>
      <c r="BL60" s="1217" t="s">
        <v>1668</v>
      </c>
    </row>
    <row customHeight="1" ht="11.25">
      <c r="A61" s="1074" t="s">
        <v>1710</v>
      </c>
      <c r="D61" s="1118" t="s">
        <v>1711</v>
      </c>
      <c r="E61" s="1095" t="s">
        <v>1591</v>
      </c>
      <c r="F61" s="1074" t="s">
        <v>1704</v>
      </c>
      <c r="AX61" s="1120" t="s">
        <v>1712</v>
      </c>
      <c r="AZ61" s="1120" t="s">
        <v>1256</v>
      </c>
      <c r="BE61" s="1120">
        <v>2059</v>
      </c>
      <c r="BL61" s="1217" t="s">
        <v>1045</v>
      </c>
    </row>
    <row customHeight="1" ht="11.25">
      <c r="A62" s="1074" t="s">
        <v>1713</v>
      </c>
      <c r="D62" s="1118" t="s">
        <v>131</v>
      </c>
      <c r="E62" s="1095">
        <v>30</v>
      </c>
      <c r="F62" s="1074" t="s">
        <v>1704</v>
      </c>
      <c r="AZ62" s="1120" t="s">
        <v>1290</v>
      </c>
      <c r="BE62" s="1120">
        <v>2060</v>
      </c>
      <c r="BL62" s="1217" t="s">
        <v>1047</v>
      </c>
    </row>
    <row customHeight="1" ht="11.25">
      <c r="A63" s="1074" t="s">
        <v>1714</v>
      </c>
      <c r="D63" s="1118" t="s">
        <v>1715</v>
      </c>
      <c r="E63" s="1095">
        <v>30</v>
      </c>
      <c r="F63" s="1074" t="s">
        <v>1704</v>
      </c>
      <c r="AZ63" s="1120" t="s">
        <v>1322</v>
      </c>
      <c r="BE63" s="1120">
        <v>2061</v>
      </c>
    </row>
    <row customHeight="1" ht="11.25">
      <c r="A64" s="1074" t="s">
        <v>1716</v>
      </c>
      <c r="D64" s="1118" t="s">
        <v>1717</v>
      </c>
      <c r="E64" s="1095">
        <v>30</v>
      </c>
      <c r="F64" s="1074" t="s">
        <v>1704</v>
      </c>
      <c r="AZ64" s="1120" t="s">
        <v>1345</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1230</v>
      </c>
      <c r="BE67" s="1120">
        <v>2065</v>
      </c>
    </row>
    <row customHeight="1" ht="11.25">
      <c r="A68" s="1074" t="s">
        <v>1722</v>
      </c>
      <c r="AZ68" s="1120" t="s">
        <v>1257</v>
      </c>
      <c r="BE68" s="1120">
        <v>2066</v>
      </c>
      <c r="BH68" s="1067" t="s">
        <v>1723</v>
      </c>
      <c r="BJ68" s="1067" t="s">
        <v>1724</v>
      </c>
      <c r="BL68" s="1067" t="s">
        <v>1725</v>
      </c>
      <c r="BN68" s="1067" t="s">
        <v>1726</v>
      </c>
    </row>
    <row customHeight="1" ht="11.25">
      <c r="A69" s="1074" t="s">
        <v>1727</v>
      </c>
      <c r="AZ69" s="1120" t="s">
        <v>1291</v>
      </c>
      <c r="BE69" s="1120">
        <v>2067</v>
      </c>
      <c r="BH69" s="1068" t="s">
        <v>1728</v>
      </c>
      <c r="BI69" s="1117" t="s">
        <v>110</v>
      </c>
      <c r="BJ69" s="1068" t="s">
        <v>1729</v>
      </c>
      <c r="BK69" s="1117" t="s">
        <v>110</v>
      </c>
      <c r="BL69" s="1068" t="s">
        <v>1730</v>
      </c>
      <c r="BM69" s="1070" t="s">
        <v>110</v>
      </c>
      <c r="BN69" s="1068" t="s">
        <v>1731</v>
      </c>
    </row>
    <row customHeight="1" ht="11.25">
      <c r="A70" s="1074" t="s">
        <v>1732</v>
      </c>
      <c r="AZ70" s="1120" t="s">
        <v>1323</v>
      </c>
      <c r="BE70" s="1120">
        <v>2068</v>
      </c>
      <c r="BH70" s="1068" t="s">
        <v>1733</v>
      </c>
      <c r="BJ70" s="1068" t="s">
        <v>1734</v>
      </c>
      <c r="BL70" s="1068" t="s">
        <v>1735</v>
      </c>
      <c r="BN70" s="1068" t="s">
        <v>1736</v>
      </c>
    </row>
    <row customHeight="1" ht="11.25">
      <c r="A71" s="1074" t="s">
        <v>1737</v>
      </c>
      <c r="AZ71" s="1120" t="s">
        <v>1325</v>
      </c>
      <c r="BE71" s="1120">
        <v>2069</v>
      </c>
      <c r="BH71" s="1068" t="s">
        <v>1738</v>
      </c>
      <c r="BI71" s="1117" t="s">
        <v>90</v>
      </c>
      <c r="BJ71" s="1068" t="s">
        <v>1739</v>
      </c>
      <c r="BK71" s="1117" t="s">
        <v>90</v>
      </c>
      <c r="BL71" s="1068" t="s">
        <v>1740</v>
      </c>
      <c r="BM71" s="1070" t="s">
        <v>90</v>
      </c>
      <c r="BN71" s="1068" t="s">
        <v>1741</v>
      </c>
    </row>
    <row customHeight="1" ht="11.25">
      <c r="A72" s="1074" t="s">
        <v>1742</v>
      </c>
      <c r="AZ72" s="1120" t="s">
        <v>19</v>
      </c>
      <c r="BE72" s="1120">
        <v>2070</v>
      </c>
      <c r="BH72" s="1068" t="s">
        <v>1743</v>
      </c>
      <c r="BJ72" s="1068" t="s">
        <v>1743</v>
      </c>
      <c r="BL72" s="1068" t="s">
        <v>1743</v>
      </c>
      <c r="BN72" s="1068" t="s">
        <v>1744</v>
      </c>
    </row>
    <row customHeight="1" ht="11.25">
      <c r="A73" s="1074" t="s">
        <v>1745</v>
      </c>
      <c r="BH73" s="1068" t="s">
        <v>1746</v>
      </c>
      <c r="BI73" s="1117" t="s">
        <v>112</v>
      </c>
      <c r="BJ73" s="1068" t="s">
        <v>1747</v>
      </c>
      <c r="BK73" s="1117" t="s">
        <v>112</v>
      </c>
      <c r="BL73" s="1068" t="s">
        <v>1748</v>
      </c>
      <c r="BM73" s="1070" t="s">
        <v>112</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1239</v>
      </c>
      <c r="BH76" s="1068" t="s">
        <v>1759</v>
      </c>
      <c r="BJ76" s="1068" t="s">
        <v>1760</v>
      </c>
      <c r="BL76" s="1068" t="s">
        <v>1761</v>
      </c>
    </row>
    <row customHeight="1" ht="11.25">
      <c r="A77" s="1074" t="s">
        <v>1762</v>
      </c>
      <c r="AZ77" s="1120" t="s">
        <v>1266</v>
      </c>
    </row>
    <row customHeight="1" ht="11.25">
      <c r="A78" s="1074" t="s">
        <v>1763</v>
      </c>
      <c r="AZ78" s="1120" t="s">
        <v>1298</v>
      </c>
    </row>
    <row customHeight="1" ht="11.25">
      <c r="A79" s="1074" t="s">
        <v>1764</v>
      </c>
      <c r="AZ79" s="1120" t="s">
        <v>1329</v>
      </c>
      <c r="BH79" s="1067" t="s">
        <v>1765</v>
      </c>
      <c r="BJ79" s="1067" t="s">
        <v>1766</v>
      </c>
      <c r="BL79" s="1067" t="s">
        <v>1767</v>
      </c>
    </row>
    <row customHeight="1" ht="11.25">
      <c r="A80" s="1074" t="s">
        <v>1768</v>
      </c>
      <c r="AZ80" s="1120" t="s">
        <v>1350</v>
      </c>
      <c r="BH80" s="1068" t="s">
        <v>1769</v>
      </c>
      <c r="BJ80" s="1068" t="s">
        <v>1770</v>
      </c>
      <c r="BL80" s="1068" t="s">
        <v>1771</v>
      </c>
    </row>
    <row customHeight="1" ht="11.25">
      <c r="A81" s="1074" t="s">
        <v>1772</v>
      </c>
      <c r="AZ81" s="1120" t="s">
        <v>1367</v>
      </c>
      <c r="BH81" s="1068" t="s">
        <v>1773</v>
      </c>
      <c r="BJ81" s="1068" t="s">
        <v>1774</v>
      </c>
      <c r="BL81" s="1068" t="s">
        <v>1775</v>
      </c>
    </row>
    <row customHeight="1" ht="11.25">
      <c r="A82" s="1074" t="s">
        <v>1776</v>
      </c>
      <c r="AZ82" s="1120" t="s">
        <v>1382</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1023</v>
      </c>
    </row>
    <row customHeight="1" ht="11.25">
      <c r="A91" s="1074" t="s">
        <v>1805</v>
      </c>
      <c r="AZ91" s="1120" t="s">
        <v>1059</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1428</v>
      </c>
      <c r="BL100" s="1068" t="s">
        <v>1428</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480</v>
      </c>
    </row>
    <row customHeight="1" ht="11.25">
      <c r="AZ107" s="1120" t="s">
        <v>1852</v>
      </c>
      <c r="BH107" s="1067" t="s">
        <v>1853</v>
      </c>
      <c r="BJ107" s="1067" t="s">
        <v>1854</v>
      </c>
      <c r="BL107" s="1067" t="s">
        <v>1855</v>
      </c>
      <c r="BN107" s="1067" t="s">
        <v>1856</v>
      </c>
    </row>
    <row customHeight="1" ht="11.25">
      <c r="AZ108" s="1120" t="s">
        <v>575</v>
      </c>
      <c r="BH108" s="1068" t="s">
        <v>1857</v>
      </c>
      <c r="BJ108" s="1068" t="s">
        <v>1858</v>
      </c>
      <c r="BL108" s="1068" t="s">
        <v>1513</v>
      </c>
      <c r="BN108" s="1068" t="s">
        <v>1859</v>
      </c>
    </row>
    <row customHeight="1" ht="11.25">
      <c r="BH109" s="1068" t="s">
        <v>1860</v>
      </c>
    </row>
    <row customHeight="1" ht="11.25">
      <c r="AZ110" s="1692" t="s">
        <v>1861</v>
      </c>
      <c r="BH110" s="1068" t="s">
        <v>1860</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1862</v>
      </c>
    </row>
    <row customHeight="1" ht="22.5">
      <c r="AZ115" s="1901" t="s">
        <v>1845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1226</v>
      </c>
    </row>
    <row customHeight="1" ht="11.25">
      <c r="AZ116" s="1901" t="s">
        <v>1847</v>
      </c>
      <c r="BA116" s="1902" t="s">
        <v>1848</v>
      </c>
      <c r="BH116" s="1068" t="s">
        <v>1253</v>
      </c>
    </row>
    <row customHeight="1" ht="11.25">
      <c r="BH117" s="1068" t="s">
        <v>1287</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C09EA-85F9-DCE1-C761-0.C3A90AAD}"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Ненецкий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88</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ИМУП «ПОСЖИЛКОМСЕРВИС»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1863</v>
      </c>
      <c r="F13" s="1521" t="s">
        <v>312</v>
      </c>
      <c r="G13" s="474"/>
      <c r="H13" s="1533"/>
      <c r="J13" s="455">
        <v>19</v>
      </c>
    </row>
    <row customHeight="1" ht="19.95">
      <c r="A14" s="502"/>
      <c r="B14" s="502"/>
      <c r="C14" s="457"/>
      <c r="D14" s="1523" t="s">
        <v>713</v>
      </c>
      <c r="E14" s="1524" t="s">
        <v>1864</v>
      </c>
      <c r="F14" s="1526"/>
      <c r="G14" s="1525" t="s">
        <v>1865</v>
      </c>
      <c r="H14" s="1533"/>
      <c r="J14" s="455">
        <v>19</v>
      </c>
    </row>
    <row customHeight="1" ht="19.95">
      <c r="A15" s="502"/>
      <c r="B15" s="502"/>
      <c r="C15" s="457"/>
      <c r="D15" s="1523" t="s">
        <v>313</v>
      </c>
      <c r="E15" s="1524" t="s">
        <v>1866</v>
      </c>
      <c r="F15" s="1526"/>
      <c r="G15" s="1525" t="s">
        <v>1867</v>
      </c>
      <c r="H15" s="1533"/>
      <c r="J15" s="455">
        <v>19</v>
      </c>
    </row>
    <row customHeight="1" ht="24">
      <c r="A16" s="502"/>
      <c r="B16" s="502"/>
      <c r="C16" s="457"/>
      <c r="D16" s="1523" t="s">
        <v>316</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91</v>
      </c>
      <c r="E18" s="1527" t="s">
        <v>1872</v>
      </c>
      <c r="F18" s="1526"/>
      <c r="G18" s="474" t="s">
        <v>1871</v>
      </c>
      <c r="H18" s="1533"/>
      <c r="I18" s="852"/>
      <c r="J18" s="455">
        <v>46</v>
      </c>
    </row>
    <row customHeight="1" ht="23.25">
      <c r="A19" s="502"/>
      <c r="B19" s="502"/>
      <c r="C19" s="457"/>
      <c r="D19" s="1520" t="s">
        <v>112</v>
      </c>
      <c r="E19" s="1527" t="s">
        <v>1873</v>
      </c>
      <c r="F19" s="1521" t="s">
        <v>312</v>
      </c>
      <c r="G19" s="2471" t="s">
        <v>1874</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92</v>
      </c>
      <c r="E22" s="474" t="s">
        <v>1875</v>
      </c>
      <c r="F22" s="1526"/>
      <c r="G22" s="474" t="s">
        <v>1876</v>
      </c>
      <c r="H22" s="1532"/>
      <c r="J22" s="501">
        <v>25</v>
      </c>
    </row>
    <row s="501" customFormat="1" customHeight="1" ht="19.95">
      <c r="A23" s="502"/>
      <c r="B23" s="502"/>
      <c r="C23" s="502"/>
      <c r="D23" s="1520" t="s">
        <v>93</v>
      </c>
      <c r="E23" s="1527" t="s">
        <v>1877</v>
      </c>
      <c r="F23" s="1531"/>
      <c r="G23" s="474" t="s">
        <v>1878</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F281F-33A9-6E98-4B12-0.EEB4C693}"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88</v>
      </c>
      <c r="F8" s="1540" t="s">
        <v>1879</v>
      </c>
      <c r="G8" s="1540" t="s">
        <v>48</v>
      </c>
      <c r="H8" s="1540" t="s">
        <v>50</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80353-D8EE-022E-F573-0.611F2E2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ИМУП «ПОСЖИЛКОМСЕРВИС»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ИМУП «ПОСЖИЛКОМСЕРВИС»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A04C6-5C61-FE72-9F87-0.CF7F369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ИМУП «ПОСЖИЛКОМСЕРВИС»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88</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ИМУП «ПОСЖИЛКОМСЕРВИС»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09E69-2E23-41A3-F589-0.BB44A33E}"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Ненецкий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88</v>
      </c>
      <c r="F11" s="2492" t="s">
        <v>310</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Ненецкий автономный округ</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05713-3EA8-3887-D228-0.82570F6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88</v>
      </c>
      <c r="E9" s="2209" t="s">
        <v>1897</v>
      </c>
      <c r="F9" s="2209"/>
      <c r="G9" s="2209"/>
      <c r="H9" s="2209"/>
      <c r="I9" s="2209"/>
      <c r="M9" s="121">
        <v>28</v>
      </c>
    </row>
    <row customHeight="1" ht="24">
      <c r="D10" s="2209"/>
      <c r="E10" s="127" t="s">
        <v>1898</v>
      </c>
      <c r="F10" s="127" t="s">
        <v>1899</v>
      </c>
      <c r="G10" s="127" t="s">
        <v>1900</v>
      </c>
      <c r="H10" s="127" t="s">
        <v>396</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28</v>
      </c>
      <c r="C12" s="126"/>
      <c r="D12" s="128" t="s">
        <v>110</v>
      </c>
      <c r="E12" s="381"/>
      <c r="F12" s="381"/>
      <c r="G12" s="1734" t="s">
        <v>28</v>
      </c>
      <c r="H12" s="382"/>
      <c r="I12" s="2169" t="s">
        <v>1901</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70442-F725-DC45-68FA-0.FF2E035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88</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C8CDC-6283-A412-3B03-0.DFE4050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88</v>
      </c>
      <c r="E9" s="108" t="s">
        <v>293</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1904B-154A-00CA-1081-0.ECE1323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ИМУП «ПОСЖИЛКОМСЕРВИС»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123</v>
      </c>
      <c r="G8" s="2193"/>
      <c r="H8" s="2192" t="s">
        <v>88</v>
      </c>
      <c r="I8" s="2193"/>
      <c r="J8" s="2127" t="s">
        <v>124</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89</v>
      </c>
      <c r="G9" s="2175" t="s">
        <v>129</v>
      </c>
      <c r="H9" s="2194"/>
      <c r="I9" s="2195"/>
      <c r="J9" s="2101"/>
      <c r="K9" s="1559"/>
      <c r="L9" s="2127" t="s">
        <v>294</v>
      </c>
      <c r="M9" s="2101"/>
      <c r="N9" s="2192" t="s">
        <v>88</v>
      </c>
      <c r="O9" s="2193"/>
      <c r="P9" s="2127" t="s">
        <v>130</v>
      </c>
      <c r="Q9" s="1556"/>
      <c r="R9" s="2127" t="s">
        <v>294</v>
      </c>
      <c r="S9" s="2101"/>
      <c r="T9" s="2192" t="s">
        <v>88</v>
      </c>
      <c r="U9" s="2193"/>
      <c r="V9" s="2127" t="s">
        <v>130</v>
      </c>
      <c r="W9" s="1556"/>
      <c r="X9" s="2127" t="s">
        <v>294</v>
      </c>
      <c r="Y9" s="2101"/>
      <c r="Z9" s="2192" t="s">
        <v>88</v>
      </c>
      <c r="AA9" s="2193"/>
      <c r="AB9" s="2127" t="s">
        <v>295</v>
      </c>
      <c r="AC9" s="1556"/>
      <c r="AD9" s="2127" t="s">
        <v>294</v>
      </c>
      <c r="AE9" s="2101"/>
      <c r="AF9" s="2192" t="s">
        <v>88</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131</v>
      </c>
      <c r="BM10" s="293">
        <v>23</v>
      </c>
    </row>
    <row customHeight="1" ht="15">
      <c r="D11" s="2183" t="s">
        <v>110</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E2C89-F1AA-D3B9-5BE2-0.039C897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1908</v>
      </c>
      <c r="C2" s="2500"/>
      <c r="D2" s="2500"/>
      <c r="E2" s="268"/>
      <c r="F2" s="89">
        <v>22</v>
      </c>
    </row>
    <row customHeight="1" ht="3">
      <c r="F3" s="89">
        <v>3</v>
      </c>
    </row>
    <row customHeight="1" ht="23.25">
      <c r="B4" s="2614" t="s">
        <v>1909</v>
      </c>
      <c r="C4" s="383" t="s">
        <v>1910</v>
      </c>
      <c r="D4" s="383" t="s">
        <v>1911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DF769-4051-E8B4-3063-0.5368AD6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1912</v>
      </c>
    </row>
    <row r="4" s="264" customFormat="1" customHeight="1" ht="15">
      <c r="C4" s="1816"/>
      <c r="D4" s="113"/>
      <c r="E4" s="377"/>
    </row>
    <row r="6" s="1815" customFormat="1" customHeight="1" ht="17.25">
      <c r="A6" s="1815" t="s">
        <v>1913</v>
      </c>
    </row>
    <row r="8" s="264" customFormat="1" customHeight="1" ht="17.25">
      <c r="C8" s="1817"/>
      <c r="D8" s="113"/>
      <c r="E8" s="114"/>
    </row>
    <row r="11" s="1815" customFormat="1" customHeight="1" ht="17.25">
      <c r="A11" s="1815" t="s">
        <v>1914</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1915</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1919</v>
      </c>
    </row>
    <row customHeight="1" ht="11.25"/>
    <row s="455" customFormat="1" customHeight="1" ht="22.5">
      <c r="A39" s="1791"/>
      <c r="B39" s="457"/>
      <c r="C39" s="859"/>
      <c r="D39" s="440"/>
      <c r="E39" s="860"/>
      <c r="F39" s="1812"/>
      <c r="G39" s="1822"/>
      <c r="H39" s="475"/>
    </row>
    <row customHeight="1" ht="11.25"/>
    <row s="1815" customFormat="1" customHeight="1" ht="11.25">
      <c r="A41" s="1815" t="s">
        <v>1920</v>
      </c>
    </row>
    <row customHeight="1" ht="11.25"/>
    <row s="455" customFormat="1" customHeight="1" ht="22.5">
      <c r="A43" s="457"/>
      <c r="B43" s="457"/>
      <c r="C43" s="457"/>
      <c r="D43" s="440"/>
      <c r="E43" s="860"/>
      <c r="F43" s="861"/>
      <c r="G43" s="1822"/>
      <c r="H43" s="475"/>
    </row>
    <row customHeight="1" ht="11.25"/>
    <row s="1815" customFormat="1" customHeight="1" ht="11.25">
      <c r="A45" s="1815" t="s">
        <v>1921</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1922</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1923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1924</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1925</v>
      </c>
    </row>
    <row r="68" s="1635" customFormat="1" customHeight="1" ht="14.25">
      <c r="A68" s="343"/>
      <c r="B68" s="1160"/>
      <c r="C68" s="376"/>
      <c r="D68" s="1810"/>
      <c r="E68" s="886"/>
      <c r="F68" s="1825"/>
      <c r="G68" s="89"/>
      <c r="I68" s="1624"/>
      <c r="J68" s="1624"/>
    </row>
    <row r="70" s="1815" customFormat="1" customHeight="1" ht="11.25">
      <c r="A70" s="1815" t="s">
        <v>1926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1928</v>
      </c>
    </row>
    <row r="75" s="1815" customFormat="1" customHeight="1" ht="11.25">
      <c r="A75" s="1815" t="s">
        <v>1929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1927</v>
      </c>
    </row>
    <row r="79" s="1815" customFormat="1" customHeight="1" ht="11.25">
      <c r="A79" s="1815" t="s">
        <v>1930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1935</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1939</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1941</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1942</v>
      </c>
    </row>
    <row r="139" s="1850" customFormat="1" customHeight="1" ht="45">
      <c r="A139" s="1806"/>
      <c r="B139" s="1160"/>
      <c r="C139" s="412"/>
      <c r="D139" s="89"/>
      <c r="E139" s="2572"/>
      <c r="F139" s="2108" t="s">
        <v>110</v>
      </c>
      <c r="G139" s="2575" t="s">
        <v>28</v>
      </c>
      <c r="H139" s="289"/>
      <c r="I139" s="637" t="s">
        <v>110</v>
      </c>
      <c r="J139" s="1807" t="s">
        <v>1943</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28</v>
      </c>
      <c r="S154" s="2107" t="s">
        <v>66</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206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207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208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209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28</v>
      </c>
      <c r="S160" s="2107" t="s">
        <v>66</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206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207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208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28</v>
      </c>
      <c r="S165" s="2107" t="s">
        <v>66</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206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207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66</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206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207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208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209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207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208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207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209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BD097-F4F9-434C-6D5D-0.C8CFA2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1952</v>
      </c>
      <c r="B1" s="846"/>
      <c r="C1" s="982" t="s">
        <v>1953</v>
      </c>
      <c r="D1" s="980" t="s">
        <v>812</v>
      </c>
      <c r="E1" s="980" t="s">
        <v>858</v>
      </c>
      <c r="F1" s="980" t="s">
        <v>911</v>
      </c>
      <c r="G1" s="980" t="s">
        <v>898</v>
      </c>
      <c r="H1" s="980" t="s">
        <v>1628</v>
      </c>
    </row>
    <row customHeight="1" ht="9">
      <c r="A2" s="983" t="s">
        <v>1954</v>
      </c>
      <c r="B2" s="983"/>
      <c r="C2" s="984" t="str">
        <f>INDEX(TEMPLATE_NUMBER_FORM_LIST,MATCH(TEMPLATE_SPHERE,TEMPLATE_SPHERE_LIST,0))</f>
        <v>16</v>
      </c>
      <c r="D2" s="983" t="s">
        <v>1478</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1956</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1958</v>
      </c>
    </row>
    <row customHeight="1" ht="117">
      <c r="A5" s="846" t="s">
        <v>1959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1961</v>
      </c>
    </row>
    <row customHeight="1" ht="90">
      <c r="A6" s="846" t="s">
        <v>1962</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1963</v>
      </c>
      <c r="B7" s="846" t="s">
        <v>112</v>
      </c>
      <c r="C7" s="984" t="str">
        <f>IF(TEMPLATE_SPHERE="HEAT",D7,E7)</f>
        <v>Форма 11. Информация о расходах на капитальный и текущий ремонт основных средств</v>
      </c>
      <c r="D7" s="846" t="s">
        <v>1964</v>
      </c>
      <c r="E7" s="846" t="s">
        <v>1965</v>
      </c>
      <c r="F7" s="986"/>
      <c r="G7" s="986"/>
      <c r="H7" s="986"/>
    </row>
    <row customHeight="1" ht="108">
      <c r="A8" s="846" t="s">
        <v>1966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1168</v>
      </c>
      <c r="E8" s="846" t="s">
        <v>1967</v>
      </c>
      <c r="F8" s="986"/>
      <c r="G8" s="986"/>
      <c r="H8" s="986"/>
    </row>
    <row customHeight="1" ht="99">
      <c r="A9" s="846" t="s">
        <v>1968</v>
      </c>
      <c r="B9" s="846"/>
      <c r="C9" s="846" t="s">
        <v>1969</v>
      </c>
      <c r="D9" s="846"/>
      <c r="E9" s="846"/>
      <c r="F9" s="986"/>
      <c r="G9" s="986"/>
      <c r="H9" s="986"/>
    </row>
    <row customHeight="1" ht="126">
      <c r="A10" s="846" t="s">
        <v>1970</v>
      </c>
      <c r="B10" s="846"/>
      <c r="C10" s="846" t="s">
        <v>1971</v>
      </c>
      <c r="D10" s="846"/>
      <c r="E10" s="846"/>
      <c r="F10" s="986"/>
      <c r="G10" s="986"/>
      <c r="H10" s="986"/>
    </row>
    <row customHeight="1" ht="108">
      <c r="A11" s="846" t="s">
        <v>1972</v>
      </c>
      <c r="B11" s="846"/>
      <c r="C11" s="846" t="s">
        <v>1973</v>
      </c>
      <c r="D11" s="846"/>
      <c r="E11" s="846"/>
      <c r="F11" s="986"/>
      <c r="G11" s="986"/>
      <c r="H11" s="986"/>
    </row>
    <row customHeight="1" ht="54">
      <c r="A12" s="846" t="s">
        <v>1974</v>
      </c>
      <c r="B12" s="846"/>
      <c r="C12" s="846" t="s">
        <v>1975</v>
      </c>
      <c r="D12" s="846"/>
      <c r="E12" s="846"/>
      <c r="F12" s="986"/>
      <c r="G12" s="986"/>
      <c r="H12" s="986"/>
    </row>
    <row customHeight="1" ht="45">
      <c r="A13" s="846" t="s">
        <v>1976</v>
      </c>
      <c r="B13" s="846"/>
      <c r="C13" s="846" t="s">
        <v>1977</v>
      </c>
      <c r="D13" s="846"/>
      <c r="E13" s="846"/>
      <c r="F13" s="986"/>
      <c r="G13" s="986"/>
      <c r="H13" s="986"/>
    </row>
    <row customHeight="1" ht="117">
      <c r="A14" s="846" t="s">
        <v>1978</v>
      </c>
      <c r="B14" s="846"/>
      <c r="C14" s="846" t="s">
        <v>1979</v>
      </c>
      <c r="D14" s="846"/>
      <c r="E14" s="846"/>
      <c r="F14" s="986"/>
      <c r="G14" s="986"/>
      <c r="H14" s="986"/>
    </row>
    <row customHeight="1" ht="117">
      <c r="A15" s="846" t="s">
        <v>1980</v>
      </c>
      <c r="B15" s="846"/>
      <c r="C15" s="846" t="s">
        <v>1981</v>
      </c>
      <c r="D15" s="846"/>
      <c r="E15" s="846"/>
      <c r="F15" s="986"/>
      <c r="G15" s="986"/>
      <c r="H15" s="986"/>
    </row>
    <row customHeight="1" ht="63">
      <c r="A16" s="846" t="s">
        <v>1982</v>
      </c>
      <c r="B16" s="846"/>
      <c r="C16" s="846" t="s">
        <v>1983</v>
      </c>
      <c r="D16" s="846"/>
      <c r="E16" s="846"/>
      <c r="F16" s="986"/>
      <c r="G16" s="986"/>
      <c r="H16" s="986"/>
    </row>
    <row customHeight="1" ht="54">
      <c r="A17" s="846" t="s">
        <v>1984</v>
      </c>
      <c r="B17" s="846"/>
      <c r="C17" s="984" t="s">
        <v>1985</v>
      </c>
      <c r="D17" s="846"/>
      <c r="E17" s="846"/>
      <c r="F17" s="986"/>
      <c r="G17" s="986"/>
      <c r="H17" s="986"/>
    </row>
    <row customHeight="1" ht="27">
      <c r="A18" s="846" t="s">
        <v>1986</v>
      </c>
      <c r="B18" s="846"/>
      <c r="C18" s="984" t="s">
        <v>1987</v>
      </c>
      <c r="D18" s="846"/>
      <c r="E18" s="846"/>
      <c r="F18" s="986"/>
      <c r="G18" s="986"/>
      <c r="H18" s="986"/>
    </row>
    <row customHeight="1" ht="54">
      <c r="A19" s="846" t="s">
        <v>1988</v>
      </c>
      <c r="B19" s="846"/>
      <c r="C19" s="984" t="s">
        <v>1989</v>
      </c>
      <c r="D19" s="846"/>
      <c r="E19" s="846"/>
      <c r="F19" s="986"/>
      <c r="G19" s="986"/>
      <c r="H19" s="986"/>
    </row>
    <row customHeight="1" ht="36">
      <c r="A20" s="846" t="s">
        <v>1990</v>
      </c>
      <c r="B20" s="846"/>
      <c r="C20" s="984" t="s">
        <v>1991</v>
      </c>
      <c r="D20" s="846"/>
      <c r="E20" s="846"/>
      <c r="F20" s="986"/>
      <c r="G20" s="986"/>
      <c r="H20" s="986"/>
    </row>
    <row customHeight="1" ht="36">
      <c r="A21" s="846" t="s">
        <v>1992</v>
      </c>
      <c r="B21" s="846"/>
      <c r="C21" s="984" t="s">
        <v>1993</v>
      </c>
      <c r="D21" s="846"/>
      <c r="E21" s="846"/>
      <c r="F21" s="986"/>
      <c r="G21" s="986"/>
      <c r="H21" s="986"/>
    </row>
    <row customHeight="1" ht="27">
      <c r="A22" s="846" t="s">
        <v>1994</v>
      </c>
      <c r="B22" s="846"/>
      <c r="C22" s="984" t="s">
        <v>1995</v>
      </c>
      <c r="D22" s="846"/>
      <c r="E22" s="846"/>
      <c r="F22" s="986"/>
      <c r="G22" s="986"/>
      <c r="H22" s="986"/>
    </row>
    <row customHeight="1" ht="36">
      <c r="A23" s="846" t="s">
        <v>1996</v>
      </c>
      <c r="B23" s="846"/>
      <c r="C23" s="984" t="s">
        <v>1997</v>
      </c>
      <c r="D23" s="846"/>
      <c r="E23" s="846"/>
      <c r="F23" s="986"/>
      <c r="G23" s="986"/>
      <c r="H23" s="986"/>
    </row>
    <row customHeight="1" ht="28.5">
      <c r="A24" s="846" t="s">
        <v>1998</v>
      </c>
      <c r="B24" s="846"/>
      <c r="C24" s="984" t="s">
        <v>1999</v>
      </c>
      <c r="D24" s="846"/>
      <c r="E24" s="846"/>
      <c r="F24" s="986"/>
      <c r="G24" s="986"/>
      <c r="H24" s="986"/>
    </row>
    <row customHeight="1" ht="36">
      <c r="A25" s="846" t="s">
        <v>2000</v>
      </c>
      <c r="B25" s="846"/>
      <c r="C25" s="984" t="s">
        <v>2001</v>
      </c>
      <c r="D25" s="846"/>
      <c r="E25" s="846"/>
      <c r="F25" s="986"/>
      <c r="G25" s="986"/>
      <c r="H25" s="986"/>
    </row>
    <row customHeight="1" ht="27">
      <c r="A26" s="846" t="s">
        <v>2002</v>
      </c>
      <c r="B26" s="846"/>
      <c r="C26" s="984" t="s">
        <v>2003</v>
      </c>
      <c r="D26" s="846"/>
      <c r="E26" s="846"/>
      <c r="F26" s="986"/>
      <c r="G26" s="986"/>
      <c r="H26" s="986"/>
    </row>
    <row customHeight="1" ht="36">
      <c r="A27" s="846" t="s">
        <v>2004</v>
      </c>
      <c r="B27" s="846"/>
      <c r="C27" s="984" t="s">
        <v>2005</v>
      </c>
      <c r="D27" s="846"/>
      <c r="E27" s="846"/>
      <c r="F27" s="986"/>
      <c r="G27" s="986"/>
      <c r="H27" s="986"/>
    </row>
    <row customHeight="1" ht="28.5">
      <c r="A28" s="846" t="s">
        <v>2006</v>
      </c>
      <c r="B28" s="846"/>
      <c r="C28" s="984" t="s">
        <v>2007</v>
      </c>
      <c r="D28" s="846"/>
      <c r="E28" s="846"/>
      <c r="F28" s="986"/>
      <c r="G28" s="986"/>
      <c r="H28" s="986"/>
    </row>
    <row customHeight="1" ht="126">
      <c r="A29" s="846" t="s">
        <v>2008</v>
      </c>
      <c r="B29" s="846" t="s">
        <v>1580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2010</v>
      </c>
    </row>
    <row customHeight="1" ht="36">
      <c r="A30" s="846" t="s">
        <v>2011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2017</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D8F209-EB8A-EEE1-1A78-0.F55472C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2018</v>
      </c>
      <c r="D1" s="898"/>
      <c r="E1" s="898"/>
      <c r="F1" s="898"/>
      <c r="G1" s="898"/>
      <c r="H1" s="898" t="s">
        <v>2019</v>
      </c>
      <c r="I1" s="898"/>
      <c r="J1" s="898"/>
      <c r="K1" s="898"/>
      <c r="L1" s="898"/>
      <c r="M1" s="898" t="s">
        <v>2020</v>
      </c>
      <c r="N1" s="898" t="s">
        <v>2021</v>
      </c>
      <c r="O1" s="2592" t="s">
        <v>2022</v>
      </c>
      <c r="P1" s="2592"/>
      <c r="Q1" s="2592"/>
      <c r="R1" s="2592"/>
      <c r="S1" s="2592"/>
      <c r="T1" s="2592" t="s">
        <v>2020</v>
      </c>
      <c r="U1" s="2592"/>
      <c r="V1" s="2592"/>
      <c r="W1" s="2592"/>
      <c r="X1" s="2592"/>
      <c r="Y1" s="999"/>
      <c r="Z1" s="2592" t="s">
        <v>2023</v>
      </c>
      <c r="AA1" s="2592"/>
      <c r="AB1" s="2592"/>
      <c r="AC1" s="2592"/>
      <c r="AD1" s="2592"/>
    </row>
    <row customHeight="1" ht="18">
      <c r="A2" s="846"/>
      <c r="B2" s="846"/>
      <c r="C2" s="841" t="s">
        <v>812</v>
      </c>
      <c r="D2" s="841" t="s">
        <v>858</v>
      </c>
      <c r="E2" s="841" t="s">
        <v>911</v>
      </c>
      <c r="F2" s="841" t="s">
        <v>898</v>
      </c>
      <c r="G2" s="841" t="s">
        <v>1628</v>
      </c>
      <c r="H2" s="843"/>
      <c r="I2" s="843"/>
      <c r="J2" s="843"/>
      <c r="K2" s="843"/>
      <c r="L2" s="843"/>
      <c r="M2" s="843"/>
      <c r="N2" s="843"/>
      <c r="O2" s="841" t="s">
        <v>812</v>
      </c>
      <c r="P2" s="841" t="s">
        <v>858</v>
      </c>
      <c r="Q2" s="841" t="s">
        <v>898</v>
      </c>
      <c r="R2" s="841" t="s">
        <v>911</v>
      </c>
      <c r="S2" s="841" t="s">
        <v>1628</v>
      </c>
      <c r="T2" s="841" t="s">
        <v>812</v>
      </c>
      <c r="U2" s="841" t="s">
        <v>858</v>
      </c>
      <c r="V2" s="841" t="s">
        <v>898</v>
      </c>
      <c r="W2" s="841" t="s">
        <v>911</v>
      </c>
      <c r="X2" s="841" t="s">
        <v>1628</v>
      </c>
      <c r="Y2" s="841"/>
      <c r="Z2" s="841" t="s">
        <v>812</v>
      </c>
      <c r="AA2" s="850" t="s">
        <v>858</v>
      </c>
      <c r="AB2" s="841" t="s">
        <v>898</v>
      </c>
      <c r="AC2" s="841" t="s">
        <v>911</v>
      </c>
      <c r="AD2" s="841" t="s">
        <v>1628</v>
      </c>
    </row>
    <row customHeight="1" ht="162">
      <c r="A3" s="845" t="s">
        <v>26</v>
      </c>
      <c r="B3" s="845"/>
      <c r="C3" s="2596" t="s">
        <v>2024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2025</v>
      </c>
      <c r="AA3" s="843" t="s">
        <v>2026</v>
      </c>
      <c r="AB3" s="846" t="s">
        <v>2027</v>
      </c>
      <c r="AC3" s="846" t="s">
        <v>2028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1661</v>
      </c>
      <c r="F11" s="2599" t="s">
        <v>2029</v>
      </c>
      <c r="G11" s="2599"/>
      <c r="H11" s="898" t="s">
        <v>2030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2031</v>
      </c>
      <c r="U11" s="843" t="s">
        <v>2032</v>
      </c>
      <c r="V11" s="843"/>
      <c r="W11" s="843"/>
      <c r="X11" s="843"/>
      <c r="Y11" s="1000"/>
      <c r="Z11" s="846" t="s">
        <v>2033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2035</v>
      </c>
      <c r="U12" s="843" t="s">
        <v>2036</v>
      </c>
      <c r="V12" s="843"/>
      <c r="W12" s="843"/>
      <c r="X12" s="843"/>
      <c r="Y12" s="1000"/>
      <c r="Z12" s="846" t="s">
        <v>2037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2039</v>
      </c>
      <c r="U13" s="844" t="s">
        <v>2040</v>
      </c>
      <c r="V13" s="844"/>
      <c r="W13" s="844"/>
      <c r="X13" s="843"/>
      <c r="Y13" s="1000"/>
      <c r="Z13" s="846" t="s">
        <v>2041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2043</v>
      </c>
      <c r="AA14" s="849" t="s">
        <v>2043</v>
      </c>
      <c r="AB14" s="846"/>
      <c r="AC14" s="846"/>
      <c r="AD14" s="846"/>
    </row>
    <row customHeight="1" ht="108">
      <c r="A15" s="2593"/>
      <c r="B15" s="899">
        <v>5</v>
      </c>
      <c r="C15" s="2600"/>
      <c r="D15" s="2600"/>
      <c r="E15" s="2600"/>
      <c r="F15" s="2600"/>
      <c r="G15" s="2600"/>
      <c r="H15" s="2594" t="s">
        <v>2044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2030</v>
      </c>
      <c r="D18" s="967" t="s">
        <v>2030</v>
      </c>
      <c r="E18" s="843" t="s">
        <v>2030</v>
      </c>
      <c r="F18" s="843" t="s">
        <v>2030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2047</v>
      </c>
      <c r="U18" s="846" t="s">
        <v>2048</v>
      </c>
      <c r="V18" s="846" t="s">
        <v>2049</v>
      </c>
      <c r="W18" s="846" t="s">
        <v>2050</v>
      </c>
      <c r="X18" s="843"/>
      <c r="Y18" s="1000"/>
      <c r="Z18" s="846" t="s">
        <v>2051</v>
      </c>
      <c r="AA18" s="849" t="s">
        <v>2052</v>
      </c>
      <c r="AB18" s="849" t="s">
        <v>2052</v>
      </c>
      <c r="AC18" s="849" t="s">
        <v>2052</v>
      </c>
      <c r="AD18" s="846"/>
    </row>
    <row customHeight="1" ht="36">
      <c r="A19" s="845"/>
      <c r="B19" s="899">
        <v>2</v>
      </c>
      <c r="C19" s="843" t="s">
        <v>2034</v>
      </c>
      <c r="D19" s="967" t="s">
        <v>2034</v>
      </c>
      <c r="E19" s="843" t="s">
        <v>2034</v>
      </c>
      <c r="F19" s="843" t="s">
        <v>2034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2053</v>
      </c>
      <c r="U19" s="846" t="s">
        <v>2054</v>
      </c>
      <c r="V19" s="846" t="s">
        <v>2055</v>
      </c>
      <c r="W19" s="846" t="s">
        <v>2056</v>
      </c>
      <c r="X19" s="843"/>
      <c r="Y19" s="1000"/>
      <c r="Z19" s="846" t="s">
        <v>2057</v>
      </c>
      <c r="AA19" s="849" t="s">
        <v>2057</v>
      </c>
      <c r="AB19" s="849" t="s">
        <v>2057</v>
      </c>
      <c r="AC19" s="849" t="s">
        <v>2057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2058</v>
      </c>
      <c r="U20" s="846" t="s">
        <v>2059</v>
      </c>
      <c r="V20" s="846" t="s">
        <v>2060</v>
      </c>
      <c r="W20" s="846" t="s">
        <v>2061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2062</v>
      </c>
      <c r="U21" s="846"/>
      <c r="V21" s="846"/>
      <c r="W21" s="846"/>
      <c r="X21" s="843"/>
      <c r="Y21" s="1000"/>
      <c r="Z21" s="846" t="s">
        <v>2063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2064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2065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740</v>
      </c>
      <c r="R25" s="957" t="s">
        <v>313</v>
      </c>
      <c r="S25" s="957"/>
      <c r="T25" s="964" t="s">
        <v>2067</v>
      </c>
      <c r="U25" s="846" t="s">
        <v>2067</v>
      </c>
      <c r="V25" s="846" t="s">
        <v>2067</v>
      </c>
      <c r="W25" s="846" t="s">
        <v>2067</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2068</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2069</v>
      </c>
      <c r="V26" s="964" t="s">
        <v>2069</v>
      </c>
      <c r="W26" s="964" t="s">
        <v>2069</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2070</v>
      </c>
      <c r="R27" s="957" t="s">
        <v>725</v>
      </c>
      <c r="S27" s="957"/>
      <c r="T27" s="964" t="s">
        <v>2071</v>
      </c>
      <c r="U27" s="964" t="s">
        <v>2071</v>
      </c>
      <c r="V27" s="964" t="s">
        <v>2071</v>
      </c>
      <c r="W27" s="964" t="s">
        <v>2071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2072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2073</v>
      </c>
      <c r="V29" s="846"/>
      <c r="W29" s="846" t="s">
        <v>2073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2074</v>
      </c>
      <c r="U30" s="846" t="s">
        <v>2074</v>
      </c>
      <c r="V30" s="846" t="s">
        <v>2074</v>
      </c>
      <c r="W30" s="846" t="s">
        <v>2074</v>
      </c>
      <c r="X30" s="843"/>
      <c r="Y30" s="1000"/>
      <c r="Z30" s="846"/>
      <c r="AA30" s="849" t="s">
        <v>2075</v>
      </c>
      <c r="AB30" s="849" t="s">
        <v>2075</v>
      </c>
      <c r="AC30" s="849" t="s">
        <v>2075</v>
      </c>
      <c r="AD30" s="846"/>
    </row>
    <row customHeight="1" ht="18">
      <c r="A31" s="845"/>
      <c r="B31" s="899">
        <v>14</v>
      </c>
      <c r="C31" s="843" t="s">
        <v>2076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2077</v>
      </c>
      <c r="P31" s="957" t="s">
        <v>736</v>
      </c>
      <c r="Q31" s="957" t="s">
        <v>2077</v>
      </c>
      <c r="R31" s="957" t="s">
        <v>736</v>
      </c>
      <c r="S31" s="957"/>
      <c r="T31" s="965" t="s">
        <v>2078</v>
      </c>
      <c r="U31" s="846" t="s">
        <v>2078</v>
      </c>
      <c r="V31" s="846" t="s">
        <v>2078</v>
      </c>
      <c r="W31" s="846" t="s">
        <v>2078</v>
      </c>
      <c r="X31" s="843"/>
      <c r="Y31" s="1000"/>
      <c r="Z31" s="846"/>
      <c r="AA31" s="849"/>
      <c r="AB31" s="849"/>
      <c r="AC31" s="849"/>
      <c r="AD31" s="846"/>
    </row>
    <row customHeight="1" ht="36">
      <c r="A32" s="845"/>
      <c r="B32" s="899">
        <v>15</v>
      </c>
      <c r="C32" s="843" t="s">
        <v>2079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2080</v>
      </c>
      <c r="P32" s="957" t="s">
        <v>738</v>
      </c>
      <c r="Q32" s="957" t="s">
        <v>2080</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2081</v>
      </c>
      <c r="V32" s="846" t="s">
        <v>2081</v>
      </c>
      <c r="W32" s="846" t="s">
        <v>2081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2082</v>
      </c>
      <c r="V33" s="846" t="s">
        <v>2082</v>
      </c>
      <c r="W33" s="846" t="s">
        <v>2083</v>
      </c>
      <c r="X33" s="843"/>
      <c r="Y33" s="1000"/>
      <c r="Z33" s="846"/>
      <c r="AA33" s="849" t="s">
        <v>2084</v>
      </c>
      <c r="AB33" s="849" t="s">
        <v>2084</v>
      </c>
      <c r="AC33" s="849" t="s">
        <v>2084</v>
      </c>
      <c r="AD33" s="846"/>
    </row>
    <row customHeight="1" ht="27">
      <c r="A34" s="845"/>
      <c r="B34" s="899">
        <v>17</v>
      </c>
      <c r="C34" s="843" t="s">
        <v>2085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2086</v>
      </c>
      <c r="P34" s="957" t="s">
        <v>2068</v>
      </c>
      <c r="Q34" s="957" t="s">
        <v>2086</v>
      </c>
      <c r="R34" s="957" t="s">
        <v>2068</v>
      </c>
      <c r="S34" s="957"/>
      <c r="T34" s="966" t="s">
        <v>2087</v>
      </c>
      <c r="U34" s="846" t="s">
        <v>2087</v>
      </c>
      <c r="V34" s="846" t="s">
        <v>2087</v>
      </c>
      <c r="W34" s="846" t="s">
        <v>2088</v>
      </c>
      <c r="X34" s="843"/>
      <c r="Y34" s="1000"/>
      <c r="Z34" s="846"/>
      <c r="AA34" s="849"/>
      <c r="AB34" s="846"/>
      <c r="AC34" s="846"/>
      <c r="AD34" s="846"/>
    </row>
    <row customHeight="1" ht="45">
      <c r="A35" s="845"/>
      <c r="B35" s="899">
        <v>18</v>
      </c>
      <c r="C35" s="843" t="s">
        <v>2089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2090</v>
      </c>
      <c r="P35" s="957" t="s">
        <v>2070</v>
      </c>
      <c r="Q35" s="957" t="s">
        <v>2090</v>
      </c>
      <c r="R35" s="957" t="s">
        <v>2070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2091</v>
      </c>
      <c r="V35" s="846" t="s">
        <v>2091</v>
      </c>
      <c r="W35" s="846" t="s">
        <v>2091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2092</v>
      </c>
      <c r="U36" s="846" t="s">
        <v>2092</v>
      </c>
      <c r="V36" s="846" t="s">
        <v>2092</v>
      </c>
      <c r="W36" s="846" t="s">
        <v>2092</v>
      </c>
      <c r="X36" s="843"/>
      <c r="Y36" s="1000"/>
      <c r="Z36" s="846"/>
      <c r="AA36" s="849"/>
      <c r="AB36" s="846"/>
      <c r="AC36" s="846"/>
      <c r="AD36" s="846"/>
    </row>
    <row customHeight="1" ht="18">
      <c r="A37" s="845"/>
      <c r="B37" s="899">
        <v>20</v>
      </c>
      <c r="C37" s="843" t="s">
        <v>2093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2094</v>
      </c>
      <c r="P37" s="957" t="s">
        <v>2077</v>
      </c>
      <c r="Q37" s="957" t="s">
        <v>2094</v>
      </c>
      <c r="R37" s="957" t="s">
        <v>2077</v>
      </c>
      <c r="S37" s="957"/>
      <c r="T37" s="964" t="s">
        <v>2095</v>
      </c>
      <c r="U37" s="846" t="s">
        <v>2095</v>
      </c>
      <c r="V37" s="846" t="s">
        <v>2095</v>
      </c>
      <c r="W37" s="846" t="s">
        <v>2095</v>
      </c>
      <c r="X37" s="843"/>
      <c r="Y37" s="1000"/>
      <c r="Z37" s="846"/>
      <c r="AA37" s="849"/>
      <c r="AB37" s="846"/>
      <c r="AC37" s="846"/>
      <c r="AD37" s="846"/>
    </row>
    <row customHeight="1" ht="18">
      <c r="A38" s="845"/>
      <c r="B38" s="899">
        <v>21</v>
      </c>
      <c r="C38" s="843" t="s">
        <v>2096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2097</v>
      </c>
      <c r="P38" s="957" t="s">
        <v>2080</v>
      </c>
      <c r="Q38" s="957" t="s">
        <v>2097</v>
      </c>
      <c r="R38" s="957" t="s">
        <v>2080</v>
      </c>
      <c r="S38" s="957"/>
      <c r="T38" s="964" t="s">
        <v>2098</v>
      </c>
      <c r="U38" s="846" t="s">
        <v>2098</v>
      </c>
      <c r="V38" s="846" t="s">
        <v>2098</v>
      </c>
      <c r="W38" s="846" t="s">
        <v>2098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2099</v>
      </c>
      <c r="U39" s="846" t="s">
        <v>2100</v>
      </c>
      <c r="V39" s="846" t="s">
        <v>2101</v>
      </c>
      <c r="W39" s="846" t="s">
        <v>2102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2103</v>
      </c>
      <c r="P40" s="957" t="s">
        <v>746</v>
      </c>
      <c r="Q40" s="957" t="s">
        <v>2103</v>
      </c>
      <c r="R40" s="957" t="s">
        <v>746</v>
      </c>
      <c r="S40" s="957"/>
      <c r="T40" s="843" t="s">
        <v>2104</v>
      </c>
      <c r="U40" s="843" t="s">
        <v>2104</v>
      </c>
      <c r="V40" s="843" t="s">
        <v>2104</v>
      </c>
      <c r="W40" s="843" t="s">
        <v>2104</v>
      </c>
      <c r="X40" s="843"/>
      <c r="Y40" s="1000"/>
      <c r="Z40" s="846" t="s">
        <v>2105</v>
      </c>
      <c r="AA40" s="849" t="s">
        <v>2105</v>
      </c>
      <c r="AB40" s="849" t="s">
        <v>2105</v>
      </c>
      <c r="AC40" s="849" t="s">
        <v>2105</v>
      </c>
      <c r="AD40" s="846"/>
    </row>
    <row customHeight="1" ht="27">
      <c r="A41" s="845"/>
      <c r="B41" s="899">
        <v>24</v>
      </c>
      <c r="C41" s="843" t="s">
        <v>2106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2107</v>
      </c>
      <c r="P41" s="957" t="s">
        <v>2094</v>
      </c>
      <c r="Q41" s="957" t="s">
        <v>2107</v>
      </c>
      <c r="R41" s="957" t="s">
        <v>2094</v>
      </c>
      <c r="S41" s="957"/>
      <c r="T41" s="843" t="s">
        <v>2108</v>
      </c>
      <c r="U41" s="843" t="s">
        <v>2108</v>
      </c>
      <c r="V41" s="843" t="s">
        <v>2108</v>
      </c>
      <c r="W41" s="843" t="s">
        <v>2108</v>
      </c>
      <c r="X41" s="843"/>
      <c r="Y41" s="1000"/>
      <c r="Z41" s="846" t="s">
        <v>2109</v>
      </c>
      <c r="AA41" s="846" t="s">
        <v>2109</v>
      </c>
      <c r="AB41" s="846" t="s">
        <v>2109</v>
      </c>
      <c r="AC41" s="846" t="s">
        <v>2109</v>
      </c>
      <c r="AD41" s="846"/>
    </row>
    <row customHeight="1" ht="27">
      <c r="A42" s="845"/>
      <c r="B42" s="899">
        <v>25</v>
      </c>
      <c r="C42" s="843" t="s">
        <v>2110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2111</v>
      </c>
      <c r="P42" s="957" t="s">
        <v>2097</v>
      </c>
      <c r="Q42" s="957" t="s">
        <v>2111</v>
      </c>
      <c r="R42" s="957" t="s">
        <v>2097</v>
      </c>
      <c r="S42" s="957"/>
      <c r="T42" s="843" t="s">
        <v>2112</v>
      </c>
      <c r="U42" s="843" t="s">
        <v>2112</v>
      </c>
      <c r="V42" s="843" t="s">
        <v>2112</v>
      </c>
      <c r="W42" s="843" t="s">
        <v>2112</v>
      </c>
      <c r="X42" s="843"/>
      <c r="Y42" s="1000"/>
      <c r="Z42" s="846" t="s">
        <v>2113</v>
      </c>
      <c r="AA42" s="846" t="s">
        <v>2113</v>
      </c>
      <c r="AB42" s="846" t="s">
        <v>2113</v>
      </c>
      <c r="AC42" s="846" t="s">
        <v>2113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2114</v>
      </c>
      <c r="P43" s="957" t="s">
        <v>750</v>
      </c>
      <c r="Q43" s="957" t="s">
        <v>2114</v>
      </c>
      <c r="R43" s="957" t="s">
        <v>750</v>
      </c>
      <c r="S43" s="957"/>
      <c r="T43" s="843" t="s">
        <v>2115</v>
      </c>
      <c r="U43" s="843" t="s">
        <v>2115</v>
      </c>
      <c r="V43" s="843" t="s">
        <v>2115</v>
      </c>
      <c r="W43" s="843" t="s">
        <v>2115</v>
      </c>
      <c r="X43" s="843"/>
      <c r="Y43" s="1000"/>
      <c r="Z43" s="846" t="s">
        <v>2116</v>
      </c>
      <c r="AA43" s="846" t="s">
        <v>2116</v>
      </c>
      <c r="AB43" s="846" t="s">
        <v>2116</v>
      </c>
      <c r="AC43" s="846" t="s">
        <v>2116</v>
      </c>
      <c r="AD43" s="846"/>
    </row>
    <row customHeight="1" ht="27">
      <c r="A44" s="845"/>
      <c r="B44" s="899">
        <v>27</v>
      </c>
      <c r="C44" s="843" t="s">
        <v>2117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2118</v>
      </c>
      <c r="P44" s="957" t="s">
        <v>2119</v>
      </c>
      <c r="Q44" s="957" t="s">
        <v>2118</v>
      </c>
      <c r="R44" s="957" t="s">
        <v>2119</v>
      </c>
      <c r="S44" s="957"/>
      <c r="T44" s="843" t="s">
        <v>2108</v>
      </c>
      <c r="U44" s="843" t="s">
        <v>2108</v>
      </c>
      <c r="V44" s="843" t="s">
        <v>2108</v>
      </c>
      <c r="W44" s="843" t="s">
        <v>2108</v>
      </c>
      <c r="X44" s="843"/>
      <c r="Y44" s="1000"/>
      <c r="Z44" s="846" t="s">
        <v>2120</v>
      </c>
      <c r="AA44" s="846" t="s">
        <v>2120</v>
      </c>
      <c r="AB44" s="846" t="s">
        <v>2120</v>
      </c>
      <c r="AC44" s="846" t="s">
        <v>2120</v>
      </c>
      <c r="AD44" s="846"/>
    </row>
    <row customHeight="1" ht="27">
      <c r="A45" s="845"/>
      <c r="B45" s="899">
        <v>28</v>
      </c>
      <c r="C45" s="843" t="s">
        <v>2121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2122</v>
      </c>
      <c r="P45" s="957" t="s">
        <v>2123</v>
      </c>
      <c r="Q45" s="957" t="s">
        <v>2122</v>
      </c>
      <c r="R45" s="957" t="s">
        <v>2123</v>
      </c>
      <c r="S45" s="957"/>
      <c r="T45" s="843" t="s">
        <v>2112</v>
      </c>
      <c r="U45" s="843" t="s">
        <v>2112</v>
      </c>
      <c r="V45" s="843" t="s">
        <v>2112</v>
      </c>
      <c r="W45" s="843" t="s">
        <v>2112</v>
      </c>
      <c r="X45" s="843"/>
      <c r="Y45" s="1000"/>
      <c r="Z45" s="846" t="s">
        <v>2124</v>
      </c>
      <c r="AA45" s="846" t="s">
        <v>2124</v>
      </c>
      <c r="AB45" s="846" t="s">
        <v>2124</v>
      </c>
      <c r="AC45" s="846" t="s">
        <v>2124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2125</v>
      </c>
      <c r="P46" s="957" t="s">
        <v>2103</v>
      </c>
      <c r="Q46" s="957" t="s">
        <v>2125</v>
      </c>
      <c r="R46" s="957" t="s">
        <v>2103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2126</v>
      </c>
      <c r="V46" s="843" t="s">
        <v>2126</v>
      </c>
      <c r="W46" s="843" t="s">
        <v>2126</v>
      </c>
      <c r="X46" s="843"/>
      <c r="Y46" s="1000"/>
      <c r="Z46" s="846" t="s">
        <v>2127</v>
      </c>
      <c r="AA46" s="846" t="s">
        <v>2128</v>
      </c>
      <c r="AB46" s="846" t="s">
        <v>2128</v>
      </c>
      <c r="AC46" s="846" t="s">
        <v>2128</v>
      </c>
      <c r="AD46" s="846"/>
    </row>
    <row customHeight="1" ht="54">
      <c r="A47" s="845"/>
      <c r="B47" s="899">
        <v>30</v>
      </c>
      <c r="C47" s="843" t="s">
        <v>2129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2130</v>
      </c>
      <c r="P47" s="957" t="s">
        <v>2107</v>
      </c>
      <c r="Q47" s="957" t="s">
        <v>2130</v>
      </c>
      <c r="R47" s="957" t="s">
        <v>2107</v>
      </c>
      <c r="S47" s="957"/>
      <c r="T47" s="843" t="s">
        <v>2131</v>
      </c>
      <c r="U47" s="843" t="s">
        <v>2131</v>
      </c>
      <c r="V47" s="843" t="s">
        <v>2131</v>
      </c>
      <c r="W47" s="843" t="s">
        <v>2131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2114</v>
      </c>
      <c r="Q48" s="957" t="s">
        <v>2132</v>
      </c>
      <c r="R48" s="957" t="s">
        <v>2114</v>
      </c>
      <c r="S48" s="957"/>
      <c r="T48" s="843"/>
      <c r="U48" s="843" t="s">
        <v>2133</v>
      </c>
      <c r="V48" s="843" t="s">
        <v>2134</v>
      </c>
      <c r="W48" s="843" t="s">
        <v>2134</v>
      </c>
      <c r="X48" s="843"/>
      <c r="Y48" s="1000"/>
      <c r="Z48" s="846"/>
      <c r="AA48" s="849" t="s">
        <v>2128</v>
      </c>
      <c r="AB48" s="849" t="s">
        <v>2128</v>
      </c>
      <c r="AC48" s="849" t="s">
        <v>2128</v>
      </c>
      <c r="AD48" s="846"/>
    </row>
    <row customHeight="1" ht="54">
      <c r="A49" s="845"/>
      <c r="B49" s="899">
        <v>32</v>
      </c>
      <c r="C49" s="843" t="s">
        <v>2135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2118</v>
      </c>
      <c r="Q49" s="957" t="s">
        <v>2136</v>
      </c>
      <c r="R49" s="957" t="s">
        <v>2118</v>
      </c>
      <c r="S49" s="957"/>
      <c r="T49" s="843"/>
      <c r="U49" s="843" t="s">
        <v>2131</v>
      </c>
      <c r="V49" s="843" t="s">
        <v>2131</v>
      </c>
      <c r="W49" s="843" t="s">
        <v>2131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2132</v>
      </c>
      <c r="P50" s="957" t="s">
        <v>2125</v>
      </c>
      <c r="Q50" s="957" t="s">
        <v>2137</v>
      </c>
      <c r="R50" s="957" t="s">
        <v>2125</v>
      </c>
      <c r="S50" s="957"/>
      <c r="T50" s="843" t="s">
        <v>2138</v>
      </c>
      <c r="U50" s="843" t="s">
        <v>2139</v>
      </c>
      <c r="V50" s="843" t="s">
        <v>2140</v>
      </c>
      <c r="W50" s="843" t="s">
        <v>2141</v>
      </c>
      <c r="X50" s="843"/>
      <c r="Y50" s="1000"/>
      <c r="Z50" s="846" t="s">
        <v>2142</v>
      </c>
      <c r="AA50" s="849" t="s">
        <v>2143</v>
      </c>
      <c r="AB50" s="849" t="s">
        <v>2143</v>
      </c>
      <c r="AC50" s="849" t="s">
        <v>2143</v>
      </c>
      <c r="AD50" s="846"/>
    </row>
    <row customHeight="1" ht="27">
      <c r="A51" s="845"/>
      <c r="B51" s="899">
        <v>34</v>
      </c>
      <c r="C51" s="843" t="s">
        <v>2144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2145</v>
      </c>
      <c r="U51" s="843"/>
      <c r="V51" s="843"/>
      <c r="W51" s="843"/>
      <c r="X51" s="843"/>
      <c r="Y51" s="1000"/>
      <c r="Z51" s="846"/>
      <c r="AA51" s="849"/>
      <c r="AB51" s="849"/>
      <c r="AC51" s="849"/>
      <c r="AD51" s="846"/>
    </row>
    <row customHeight="1" ht="36">
      <c r="A52" s="845"/>
      <c r="B52" s="899">
        <v>35</v>
      </c>
      <c r="C52" s="843" t="s">
        <v>2038</v>
      </c>
      <c r="D52" s="967" t="s">
        <v>2038</v>
      </c>
      <c r="E52" s="843" t="s">
        <v>2038</v>
      </c>
      <c r="F52" s="843" t="s">
        <v>2038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2146</v>
      </c>
      <c r="U52" s="843" t="s">
        <v>2147</v>
      </c>
      <c r="V52" s="843" t="s">
        <v>2148</v>
      </c>
      <c r="W52" s="843" t="s">
        <v>2149</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330</v>
      </c>
      <c r="Q53" s="957" t="s">
        <v>330</v>
      </c>
      <c r="R53" s="957" t="s">
        <v>330</v>
      </c>
      <c r="S53" s="957"/>
      <c r="T53" s="843" t="s">
        <v>2150</v>
      </c>
      <c r="U53" s="843" t="s">
        <v>2150</v>
      </c>
      <c r="V53" s="843" t="s">
        <v>2150</v>
      </c>
      <c r="W53" s="843" t="s">
        <v>2150</v>
      </c>
      <c r="X53" s="843"/>
      <c r="Y53" s="1000"/>
      <c r="Z53" s="846"/>
      <c r="AA53" s="849"/>
      <c r="AB53" s="846"/>
      <c r="AC53" s="846"/>
      <c r="AD53" s="846"/>
    </row>
    <row customHeight="1" ht="18">
      <c r="A54" s="845"/>
      <c r="B54" s="899">
        <v>37</v>
      </c>
      <c r="C54" s="843" t="s">
        <v>2044</v>
      </c>
      <c r="D54" s="967" t="s">
        <v>2044</v>
      </c>
      <c r="E54" s="843" t="s">
        <v>2044</v>
      </c>
      <c r="F54" s="843" t="s">
        <v>2044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2151</v>
      </c>
      <c r="V55" s="843" t="s">
        <v>2151</v>
      </c>
      <c r="W55" s="843" t="s">
        <v>2151</v>
      </c>
      <c r="X55" s="843"/>
      <c r="Y55" s="1000"/>
      <c r="Z55" s="846" t="s">
        <v>2152</v>
      </c>
      <c r="AA55" s="846" t="s">
        <v>2152</v>
      </c>
      <c r="AB55" s="846" t="s">
        <v>2152</v>
      </c>
      <c r="AC55" s="846" t="s">
        <v>2152</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2153</v>
      </c>
      <c r="V56" s="843" t="s">
        <v>2153</v>
      </c>
      <c r="W56" s="843" t="s">
        <v>2153</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2154</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2155</v>
      </c>
      <c r="V57" s="843" t="s">
        <v>2155</v>
      </c>
      <c r="W57" s="843" t="s">
        <v>2155</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2156</v>
      </c>
      <c r="V58" s="843" t="s">
        <v>2156</v>
      </c>
      <c r="W58" s="843" t="s">
        <v>2156</v>
      </c>
      <c r="X58" s="843"/>
      <c r="Y58" s="1000"/>
      <c r="Z58" s="846"/>
      <c r="AA58" s="849"/>
      <c r="AB58" s="846"/>
      <c r="AC58" s="846"/>
      <c r="AD58" s="846"/>
    </row>
    <row customHeight="1" ht="36">
      <c r="A59" s="845"/>
      <c r="B59" s="899">
        <v>42</v>
      </c>
      <c r="C59" s="843">
        <v>3</v>
      </c>
      <c r="D59" s="967" t="s">
        <v>2144</v>
      </c>
      <c r="E59" s="843" t="s">
        <v>2144</v>
      </c>
      <c r="F59" s="843" t="s">
        <v>2144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2157</v>
      </c>
      <c r="V59" s="843" t="s">
        <v>2158</v>
      </c>
      <c r="W59" s="843" t="s">
        <v>2159</v>
      </c>
      <c r="X59" s="843"/>
      <c r="Y59" s="1000"/>
      <c r="Z59" s="846"/>
      <c r="AA59" s="849"/>
      <c r="AB59" s="846"/>
      <c r="AC59" s="846"/>
      <c r="AD59" s="846"/>
    </row>
    <row customHeight="1" ht="81">
      <c r="A60" s="845"/>
      <c r="B60" s="899">
        <v>43</v>
      </c>
      <c r="C60" s="843" t="s">
        <v>2160</v>
      </c>
      <c r="D60" s="967" t="s">
        <v>2160</v>
      </c>
      <c r="E60" s="843" t="s">
        <v>2160</v>
      </c>
      <c r="F60" s="843" t="s">
        <v>2160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2161</v>
      </c>
      <c r="AA60" s="849" t="s">
        <v>2162</v>
      </c>
      <c r="AB60" s="846" t="s">
        <v>2163</v>
      </c>
      <c r="AC60" s="846" t="s">
        <v>2162</v>
      </c>
      <c r="AD60" s="846"/>
    </row>
    <row customHeight="1" ht="9">
      <c r="A61" s="845"/>
      <c r="B61" s="899">
        <v>44</v>
      </c>
      <c r="C61" s="843"/>
      <c r="D61" s="967" t="s">
        <v>2164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2165</v>
      </c>
      <c r="V61" s="843"/>
      <c r="W61" s="843"/>
      <c r="X61" s="843"/>
      <c r="Y61" s="1000"/>
      <c r="Z61" s="846"/>
      <c r="AA61" s="849"/>
      <c r="AB61" s="846"/>
      <c r="AC61" s="846"/>
      <c r="AD61" s="846"/>
    </row>
    <row customHeight="1" ht="9">
      <c r="A62" s="845"/>
      <c r="B62" s="899">
        <v>45</v>
      </c>
      <c r="C62" s="843"/>
      <c r="D62" s="967" t="s">
        <v>2166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2167</v>
      </c>
      <c r="V62" s="843"/>
      <c r="W62" s="843"/>
      <c r="X62" s="843"/>
      <c r="Y62" s="1000"/>
      <c r="Z62" s="846"/>
      <c r="AA62" s="849"/>
      <c r="AB62" s="846"/>
      <c r="AC62" s="846"/>
      <c r="AD62" s="846"/>
    </row>
    <row customHeight="1" ht="18">
      <c r="A63" s="845"/>
      <c r="B63" s="899">
        <v>46</v>
      </c>
      <c r="C63" s="843"/>
      <c r="D63" s="967" t="s">
        <v>2168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2169</v>
      </c>
      <c r="V63" s="843"/>
      <c r="W63" s="843"/>
      <c r="X63" s="843"/>
      <c r="Y63" s="1000"/>
      <c r="Z63" s="846"/>
      <c r="AA63" s="849"/>
      <c r="AB63" s="846"/>
      <c r="AC63" s="846"/>
      <c r="AD63" s="846"/>
    </row>
    <row customHeight="1" ht="18">
      <c r="A64" s="845"/>
      <c r="B64" s="899">
        <v>47</v>
      </c>
      <c r="C64" s="843"/>
      <c r="D64" s="967" t="s">
        <v>2170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2171</v>
      </c>
      <c r="V64" s="843"/>
      <c r="W64" s="843"/>
      <c r="X64" s="843"/>
      <c r="Y64" s="1000"/>
      <c r="Z64" s="846"/>
      <c r="AA64" s="849" t="s">
        <v>2172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2085</v>
      </c>
      <c r="Q65" s="957"/>
      <c r="R65" s="957"/>
      <c r="S65" s="957"/>
      <c r="T65" s="843"/>
      <c r="U65" s="843" t="s">
        <v>2173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2089</v>
      </c>
      <c r="Q66" s="957"/>
      <c r="R66" s="957"/>
      <c r="S66" s="957"/>
      <c r="T66" s="843"/>
      <c r="U66" s="843" t="s">
        <v>2174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2175</v>
      </c>
      <c r="Q67" s="957"/>
      <c r="R67" s="957"/>
      <c r="S67" s="957"/>
      <c r="T67" s="843"/>
      <c r="U67" s="843" t="s">
        <v>2176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2177</v>
      </c>
      <c r="Q68" s="957"/>
      <c r="R68" s="957"/>
      <c r="S68" s="957"/>
      <c r="T68" s="843"/>
      <c r="U68" s="843" t="s">
        <v>2178</v>
      </c>
      <c r="V68" s="843"/>
      <c r="W68" s="843"/>
      <c r="X68" s="843"/>
      <c r="Y68" s="1000"/>
      <c r="Z68" s="846"/>
      <c r="AA68" s="849"/>
      <c r="AB68" s="846"/>
      <c r="AC68" s="846"/>
      <c r="AD68" s="846"/>
    </row>
    <row customHeight="1" ht="9">
      <c r="A69" s="845"/>
      <c r="B69" s="899">
        <v>52</v>
      </c>
      <c r="C69" s="843"/>
      <c r="D69" s="967" t="s">
        <v>2179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2180</v>
      </c>
      <c r="V69" s="843"/>
      <c r="W69" s="843"/>
      <c r="X69" s="843"/>
      <c r="Y69" s="1000"/>
      <c r="Z69" s="846"/>
      <c r="AA69" s="849"/>
      <c r="AB69" s="846"/>
      <c r="AC69" s="846"/>
      <c r="AD69" s="846"/>
    </row>
    <row customHeight="1" ht="27">
      <c r="A70" s="845"/>
      <c r="B70" s="899">
        <v>53</v>
      </c>
      <c r="C70" s="843"/>
      <c r="D70" s="967"/>
      <c r="E70" s="843" t="s">
        <v>2164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2181</v>
      </c>
      <c r="W70" s="843"/>
      <c r="X70" s="843"/>
      <c r="Y70" s="1000"/>
      <c r="Z70" s="846"/>
      <c r="AA70" s="849"/>
      <c r="AB70" s="846"/>
      <c r="AC70" s="846"/>
      <c r="AD70" s="846"/>
    </row>
    <row customHeight="1" ht="36">
      <c r="A71" s="845"/>
      <c r="B71" s="899">
        <v>54</v>
      </c>
      <c r="C71" s="843"/>
      <c r="D71" s="967"/>
      <c r="E71" s="843" t="s">
        <v>2166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2182</v>
      </c>
      <c r="W71" s="843"/>
      <c r="X71" s="843"/>
      <c r="Y71" s="1000"/>
      <c r="Z71" s="846"/>
      <c r="AA71" s="849"/>
      <c r="AB71" s="846"/>
      <c r="AC71" s="846"/>
      <c r="AD71" s="846"/>
    </row>
    <row customHeight="1" ht="27">
      <c r="A72" s="845"/>
      <c r="B72" s="899">
        <v>55</v>
      </c>
      <c r="C72" s="843"/>
      <c r="D72" s="967"/>
      <c r="E72" s="843" t="s">
        <v>2168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2183</v>
      </c>
      <c r="W72" s="843"/>
      <c r="X72" s="843"/>
      <c r="Y72" s="1000"/>
      <c r="Z72" s="846"/>
      <c r="AA72" s="849"/>
      <c r="AB72" s="846"/>
      <c r="AC72" s="846"/>
      <c r="AD72" s="846"/>
    </row>
    <row customHeight="1" ht="36">
      <c r="A73" s="845"/>
      <c r="B73" s="899">
        <v>56</v>
      </c>
      <c r="C73" s="843"/>
      <c r="D73" s="967"/>
      <c r="E73" s="843" t="s">
        <v>2170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2184</v>
      </c>
      <c r="W73" s="843"/>
      <c r="X73" s="843"/>
      <c r="Y73" s="1000"/>
      <c r="Z73" s="846"/>
      <c r="AA73" s="849"/>
      <c r="AB73" s="846"/>
      <c r="AC73" s="846"/>
      <c r="AD73" s="846"/>
    </row>
    <row customHeight="1" ht="18">
      <c r="A74" s="845"/>
      <c r="B74" s="899">
        <v>57</v>
      </c>
      <c r="C74" s="843"/>
      <c r="D74" s="967"/>
      <c r="E74" s="843" t="s">
        <v>2179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2185</v>
      </c>
      <c r="W74" s="843"/>
      <c r="X74" s="843"/>
      <c r="Y74" s="1000"/>
      <c r="Z74" s="846"/>
      <c r="AA74" s="849"/>
      <c r="AB74" s="846"/>
      <c r="AC74" s="846"/>
      <c r="AD74" s="846"/>
    </row>
    <row customHeight="1" ht="18">
      <c r="A75" s="845"/>
      <c r="B75" s="899">
        <v>58</v>
      </c>
      <c r="C75" s="843"/>
      <c r="D75" s="967"/>
      <c r="E75" s="843"/>
      <c r="F75" s="843" t="s">
        <v>2164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2186</v>
      </c>
      <c r="X75" s="843"/>
      <c r="Y75" s="1000"/>
      <c r="Z75" s="846"/>
      <c r="AA75" s="849"/>
      <c r="AB75" s="846"/>
      <c r="AC75" s="846"/>
      <c r="AD75" s="846"/>
    </row>
    <row customHeight="1" ht="36">
      <c r="A76" s="845"/>
      <c r="B76" s="899">
        <v>59</v>
      </c>
      <c r="C76" s="843"/>
      <c r="D76" s="967"/>
      <c r="E76" s="843"/>
      <c r="F76" s="843" t="s">
        <v>2166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2187</v>
      </c>
      <c r="X76" s="843"/>
      <c r="Y76" s="1000"/>
      <c r="Z76" s="846"/>
      <c r="AA76" s="849"/>
      <c r="AB76" s="846"/>
      <c r="AC76" s="846"/>
      <c r="AD76" s="846"/>
    </row>
    <row customHeight="1" ht="18">
      <c r="A77" s="845"/>
      <c r="B77" s="899">
        <v>60</v>
      </c>
      <c r="C77" s="843"/>
      <c r="D77" s="967"/>
      <c r="E77" s="843"/>
      <c r="F77" s="843" t="s">
        <v>2168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2188</v>
      </c>
      <c r="X77" s="843"/>
      <c r="Y77" s="1000"/>
      <c r="Z77" s="846"/>
      <c r="AA77" s="849"/>
      <c r="AB77" s="846"/>
      <c r="AC77" s="846"/>
      <c r="AD77" s="846"/>
    </row>
    <row customHeight="1" ht="72">
      <c r="A78" s="845"/>
      <c r="B78" s="899">
        <v>61</v>
      </c>
      <c r="C78" s="843" t="s">
        <v>2164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2189</v>
      </c>
      <c r="AA78" s="849"/>
      <c r="AB78" s="846"/>
      <c r="AC78" s="846"/>
      <c r="AD78" s="846"/>
    </row>
    <row customHeight="1" ht="36">
      <c r="A79" s="845"/>
      <c r="B79" s="899">
        <v>62</v>
      </c>
      <c r="C79" s="843" t="s">
        <v>2166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2190</v>
      </c>
      <c r="U79" s="843"/>
      <c r="V79" s="843"/>
      <c r="W79" s="843"/>
      <c r="X79" s="843"/>
      <c r="Y79" s="1000"/>
      <c r="Z79" s="846" t="s">
        <v>2191</v>
      </c>
      <c r="AA79" s="849"/>
      <c r="AB79" s="846"/>
      <c r="AC79" s="846"/>
      <c r="AD79" s="846"/>
    </row>
    <row customHeight="1" ht="45">
      <c r="A80" s="845"/>
      <c r="B80" s="899">
        <v>63</v>
      </c>
      <c r="C80" s="843" t="s">
        <v>2168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2192</v>
      </c>
      <c r="U80" s="843"/>
      <c r="V80" s="843"/>
      <c r="W80" s="843"/>
      <c r="X80" s="843"/>
      <c r="Y80" s="1000"/>
      <c r="Z80" s="846" t="s">
        <v>2193</v>
      </c>
      <c r="AA80" s="849"/>
      <c r="AB80" s="846"/>
      <c r="AC80" s="846"/>
      <c r="AD80" s="846"/>
    </row>
    <row customHeight="1" ht="36">
      <c r="A81" s="845"/>
      <c r="B81" s="899">
        <v>64</v>
      </c>
      <c r="C81" s="843" t="s">
        <v>2170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2076</v>
      </c>
      <c r="P81" s="957"/>
      <c r="Q81" s="957"/>
      <c r="R81" s="957"/>
      <c r="S81" s="957"/>
      <c r="T81" s="843" t="s">
        <v>2194</v>
      </c>
      <c r="U81" s="843"/>
      <c r="V81" s="843"/>
      <c r="W81" s="843"/>
      <c r="X81" s="843"/>
      <c r="Y81" s="1000"/>
      <c r="Z81" s="846" t="s">
        <v>2195</v>
      </c>
      <c r="AA81" s="849"/>
      <c r="AB81" s="846"/>
      <c r="AC81" s="846"/>
      <c r="AD81" s="846"/>
    </row>
    <row customHeight="1" ht="90">
      <c r="A82" s="845"/>
      <c r="B82" s="899">
        <v>65</v>
      </c>
      <c r="C82" s="843" t="s">
        <v>2179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2196</v>
      </c>
      <c r="U82" s="843"/>
      <c r="V82" s="843"/>
      <c r="W82" s="843"/>
      <c r="X82" s="843"/>
      <c r="Y82" s="1000"/>
      <c r="Z82" s="846" t="s">
        <v>2197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2085</v>
      </c>
      <c r="P83" s="957"/>
      <c r="Q83" s="957"/>
      <c r="R83" s="957"/>
      <c r="S83" s="957"/>
      <c r="T83" s="843" t="s">
        <v>2198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2199</v>
      </c>
      <c r="P84" s="957"/>
      <c r="Q84" s="957"/>
      <c r="R84" s="957"/>
      <c r="S84" s="957"/>
      <c r="T84" s="843" t="s">
        <v>2200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2089</v>
      </c>
      <c r="P85" s="957"/>
      <c r="Q85" s="957"/>
      <c r="R85" s="957"/>
      <c r="S85" s="957"/>
      <c r="T85" s="843" t="s">
        <v>2201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2202</v>
      </c>
      <c r="P86" s="957"/>
      <c r="Q86" s="957"/>
      <c r="R86" s="957"/>
      <c r="S86" s="957"/>
      <c r="T86" s="843" t="s">
        <v>2203</v>
      </c>
      <c r="U86" s="843"/>
      <c r="V86" s="843"/>
      <c r="W86" s="843"/>
      <c r="X86" s="843"/>
      <c r="Y86" s="1000"/>
      <c r="Z86" s="846"/>
      <c r="AA86" s="849"/>
      <c r="AB86" s="846"/>
      <c r="AC86" s="846"/>
      <c r="AD86" s="846"/>
    </row>
    <row customHeight="1" ht="36">
      <c r="A87" s="845"/>
      <c r="B87" s="899">
        <v>70</v>
      </c>
      <c r="C87" s="843" t="s">
        <v>2204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2205</v>
      </c>
      <c r="U87" s="843"/>
      <c r="V87" s="843"/>
      <c r="W87" s="843"/>
      <c r="X87" s="843"/>
      <c r="Y87" s="1000"/>
      <c r="Z87" s="846"/>
      <c r="AA87" s="849"/>
      <c r="AB87" s="846"/>
      <c r="AC87" s="846"/>
      <c r="AD87" s="846"/>
    </row>
    <row customHeight="1" ht="18">
      <c r="A88" s="845"/>
      <c r="B88" s="899">
        <v>71</v>
      </c>
      <c r="C88" s="843" t="s">
        <v>2206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670</v>
      </c>
      <c r="U88" s="843"/>
      <c r="V88" s="843"/>
      <c r="W88" s="843"/>
      <c r="X88" s="843"/>
      <c r="Y88" s="1000"/>
      <c r="Z88" s="846"/>
      <c r="AA88" s="849"/>
      <c r="AB88" s="846"/>
      <c r="AC88" s="846"/>
      <c r="AD88" s="846"/>
    </row>
    <row customHeight="1" ht="18">
      <c r="A89" s="845"/>
      <c r="B89" s="899">
        <v>72</v>
      </c>
      <c r="C89" s="843" t="s">
        <v>2207</v>
      </c>
      <c r="D89" s="967" t="s">
        <v>2204</v>
      </c>
      <c r="E89" s="843" t="s">
        <v>2204</v>
      </c>
      <c r="F89" s="843" t="s">
        <v>2170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678</v>
      </c>
      <c r="U89" s="843" t="s">
        <v>678</v>
      </c>
      <c r="V89" s="843" t="s">
        <v>678</v>
      </c>
      <c r="W89" s="843" t="s">
        <v>678</v>
      </c>
      <c r="X89" s="843"/>
      <c r="Y89" s="1000"/>
      <c r="Z89" s="846"/>
      <c r="AA89" s="849"/>
      <c r="AB89" s="846"/>
      <c r="AC89" s="846"/>
      <c r="AD89" s="846"/>
    </row>
    <row customHeight="1" ht="27">
      <c r="A90" s="845"/>
      <c r="B90" s="899">
        <v>73</v>
      </c>
      <c r="C90" s="843" t="s">
        <v>2208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2206</v>
      </c>
      <c r="E91" s="843" t="s">
        <v>2206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2209</v>
      </c>
      <c r="V91" s="843" t="s">
        <v>2209</v>
      </c>
      <c r="W91" s="843"/>
      <c r="X91" s="843"/>
      <c r="Y91" s="1000"/>
      <c r="Z91" s="846"/>
      <c r="AA91" s="849"/>
      <c r="AB91" s="846"/>
      <c r="AC91" s="846"/>
      <c r="AD91" s="846"/>
    </row>
    <row customHeight="1" ht="27">
      <c r="A92" s="845"/>
      <c r="B92" s="899">
        <v>75</v>
      </c>
      <c r="C92" s="843"/>
      <c r="D92" s="967" t="s">
        <v>2207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2210</v>
      </c>
      <c r="V92" s="843"/>
      <c r="W92" s="843"/>
      <c r="X92" s="843"/>
      <c r="Y92" s="1000"/>
      <c r="Z92" s="846"/>
      <c r="AA92" s="849" t="s">
        <v>2211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2117</v>
      </c>
      <c r="Q93" s="957"/>
      <c r="R93" s="957"/>
      <c r="S93" s="957"/>
      <c r="T93" s="843"/>
      <c r="U93" s="843" t="s">
        <v>2212</v>
      </c>
      <c r="V93" s="843"/>
      <c r="W93" s="843"/>
      <c r="X93" s="843"/>
      <c r="Y93" s="1000"/>
      <c r="Z93" s="846"/>
      <c r="AA93" s="849" t="s">
        <v>2213</v>
      </c>
      <c r="AB93" s="846"/>
      <c r="AC93" s="846"/>
      <c r="AD93" s="846"/>
    </row>
    <row customHeight="1" ht="45">
      <c r="A94" s="845"/>
      <c r="B94" s="899">
        <v>77</v>
      </c>
      <c r="C94" s="843"/>
      <c r="D94" s="967" t="s">
        <v>2208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99</v>
      </c>
      <c r="Q94" s="957"/>
      <c r="R94" s="957"/>
      <c r="S94" s="957"/>
      <c r="T94" s="843"/>
      <c r="U94" s="843" t="s">
        <v>2214</v>
      </c>
      <c r="V94" s="843"/>
      <c r="W94" s="843"/>
      <c r="X94" s="843"/>
      <c r="Y94" s="1000"/>
      <c r="Z94" s="846"/>
      <c r="AA94" s="849" t="s">
        <v>2215</v>
      </c>
      <c r="AB94" s="846"/>
      <c r="AC94" s="846"/>
      <c r="AD94" s="846"/>
    </row>
    <row customHeight="1" ht="99">
      <c r="A95" s="845"/>
      <c r="B95" s="899">
        <v>78</v>
      </c>
      <c r="C95" s="843" t="s">
        <v>2216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99</v>
      </c>
      <c r="P95" s="957"/>
      <c r="Q95" s="957"/>
      <c r="R95" s="957"/>
      <c r="S95" s="957"/>
      <c r="T95" s="843" t="s">
        <v>2217</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1478</v>
      </c>
      <c r="P96" s="957"/>
      <c r="Q96" s="957"/>
      <c r="R96" s="957"/>
      <c r="S96" s="957"/>
      <c r="T96" s="843" t="s">
        <v>2218</v>
      </c>
      <c r="U96" s="843"/>
      <c r="V96" s="843"/>
      <c r="W96" s="843"/>
      <c r="X96" s="843"/>
      <c r="Y96" s="1000"/>
      <c r="Z96" s="846" t="s">
        <v>2219</v>
      </c>
      <c r="AA96" s="849"/>
      <c r="AB96" s="846"/>
      <c r="AC96" s="846"/>
      <c r="AD96" s="846"/>
    </row>
    <row customHeight="1" ht="63">
      <c r="A97" s="845"/>
      <c r="B97" s="899">
        <v>80</v>
      </c>
      <c r="C97" s="843" t="s">
        <v>2220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1490</v>
      </c>
      <c r="P97" s="957"/>
      <c r="Q97" s="957"/>
      <c r="R97" s="957"/>
      <c r="S97" s="957"/>
      <c r="T97" s="843" t="s">
        <v>2221</v>
      </c>
      <c r="U97" s="843"/>
      <c r="V97" s="843"/>
      <c r="W97" s="843"/>
      <c r="X97" s="843"/>
      <c r="Y97" s="1000"/>
      <c r="Z97" s="846" t="s">
        <v>2222</v>
      </c>
      <c r="AA97" s="849"/>
      <c r="AB97" s="846"/>
      <c r="AC97" s="846"/>
      <c r="AD97" s="846"/>
    </row>
    <row customHeight="1" ht="63">
      <c r="A98" s="845"/>
      <c r="B98" s="899">
        <v>81</v>
      </c>
      <c r="C98" s="843" t="s">
        <v>2223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1504</v>
      </c>
      <c r="P98" s="957"/>
      <c r="Q98" s="957"/>
      <c r="R98" s="957"/>
      <c r="S98" s="957"/>
      <c r="T98" s="843" t="s">
        <v>2224</v>
      </c>
      <c r="U98" s="843"/>
      <c r="V98" s="843"/>
      <c r="W98" s="843"/>
      <c r="X98" s="843"/>
      <c r="Y98" s="1000"/>
      <c r="Z98" s="846" t="s">
        <v>2222</v>
      </c>
      <c r="AA98" s="849"/>
      <c r="AB98" s="846"/>
      <c r="AC98" s="846"/>
      <c r="AD98" s="846"/>
    </row>
    <row customHeight="1" ht="90">
      <c r="A99" s="845"/>
      <c r="B99" s="899">
        <v>82</v>
      </c>
      <c r="C99" s="843" t="s">
        <v>2225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1516</v>
      </c>
      <c r="P99" s="957"/>
      <c r="Q99" s="957"/>
      <c r="R99" s="957"/>
      <c r="S99" s="957"/>
      <c r="T99" s="843" t="s">
        <v>2226</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2227</v>
      </c>
      <c r="P100" s="957"/>
      <c r="Q100" s="957"/>
      <c r="R100" s="957"/>
      <c r="S100" s="957"/>
      <c r="T100" s="843" t="s">
        <v>2228</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2229</v>
      </c>
      <c r="P101" s="957"/>
      <c r="Q101" s="957"/>
      <c r="R101" s="957"/>
      <c r="S101" s="957"/>
      <c r="T101" s="843" t="s">
        <v>2230</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2231</v>
      </c>
      <c r="D148" s="843" t="s">
        <v>1572</v>
      </c>
      <c r="E148" s="843" t="s">
        <v>1672</v>
      </c>
      <c r="F148" s="843" t="s">
        <v>2232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71F1A-73B8-96C7-5CA4-0.1AC86D7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2235</v>
      </c>
      <c r="M5" s="2603"/>
      <c r="N5" s="2603"/>
      <c r="O5" s="2603"/>
      <c r="P5" s="2603"/>
      <c r="Q5" s="2603"/>
      <c r="R5" s="2603"/>
      <c r="S5" s="2603"/>
      <c r="T5" s="2603"/>
      <c r="U5" s="2603"/>
      <c r="V5" s="1243"/>
      <c r="AD5" s="1155">
        <v>64</v>
      </c>
    </row>
    <row customHeight="1" ht="14.699999999999998">
      <c r="J6" s="376"/>
      <c r="K6" s="376"/>
      <c r="L6" s="2604" t="str">
        <f>IF(org=0,"Не определено",org)</f>
        <v>ИМУП «ПОСЖИЛКОМСЕРВИС»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46163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872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88</v>
      </c>
      <c r="M15" s="2209" t="s">
        <v>431</v>
      </c>
      <c r="N15" s="301"/>
      <c r="O15" s="2274" t="s">
        <v>2236</v>
      </c>
      <c r="P15" s="2275"/>
      <c r="Q15" s="2275"/>
      <c r="R15" s="2275"/>
      <c r="S15" s="2275"/>
      <c r="T15" s="2275"/>
      <c r="U15" s="2276"/>
      <c r="V15" s="2277" t="s">
        <v>433</v>
      </c>
      <c r="W15" s="2280" t="s">
        <v>1149</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416</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2238</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209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2239</v>
      </c>
      <c r="N35" s="2285"/>
      <c r="O35" s="2285"/>
      <c r="P35" s="2285"/>
      <c r="Q35" s="2285"/>
      <c r="R35" s="2285"/>
      <c r="S35" s="2285"/>
      <c r="T35" s="2285"/>
      <c r="U35" s="2285"/>
      <c r="V35" s="2285"/>
      <c r="W35" s="2285"/>
      <c r="X35" s="2285"/>
      <c r="AD35" s="1155">
        <v>27</v>
      </c>
    </row>
    <row customHeight="1" ht="109.19999999999999">
      <c r="H36" s="537"/>
      <c r="I36" s="1303"/>
      <c r="M36" s="2285" t="s">
        <v>2240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F938D-83D8-5428-4EC8-0.33F125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BA393-BEC5-DF4E-5A2C-0.5295CB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81537-E215-35AC-EE77-0.491E70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2E7B9-5B65-7193-B0C1-0.A6F011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06CAF-D72C-9EBE-7F03-0.461445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FD97-20FC-0C46-B659-0.C4B226C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ИМУП «ПОСЖИЛКОМСЕРВИС»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88</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310</v>
      </c>
      <c r="F11" s="1011" t="str">
        <f>IF(region_name="","",region_name)</f>
        <v>Ненецкий автономный округ</v>
      </c>
      <c r="G11" s="1012" t="s">
        <v>311</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2983013920</v>
      </c>
      <c r="G14" s="1012" t="s">
        <v>315</v>
      </c>
      <c r="H14" s="475"/>
      <c r="J14" s="455">
        <v>0</v>
      </c>
    </row>
    <row customHeight="1" ht="22.5" hidden="1">
      <c r="A15" s="457"/>
      <c r="B15" s="502"/>
      <c r="C15" s="457"/>
      <c r="D15" s="1009" t="s">
        <v>316</v>
      </c>
      <c r="E15" s="1010" t="s">
        <v>317</v>
      </c>
      <c r="F15" s="1011" t="str">
        <f>IF(kpp="","",kpp)</f>
        <v>298301001</v>
      </c>
      <c r="G15" s="1012" t="s">
        <v>318</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90</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A7655-985F-0BB3-5BA3-0.A058A4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54014-AC54-40AE-0C14-0.6853D5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1F6AB-0B61-F499-FA51-0.D7962B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AE32B-F6B1-74B7-6DCB-0.F0E327B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2241</v>
      </c>
      <c r="B1" s="2616" t="s">
        <v>2242</v>
      </c>
      <c r="C1" s="2617" t="s">
        <v>2243</v>
      </c>
      <c r="D1" s="2618"/>
      <c r="E1" s="836" t="s">
        <v>2244</v>
      </c>
    </row>
    <row customHeight="1" ht="11.25">
      <c r="A2" s="2619"/>
      <c r="B2" s="765" t="s">
        <v>26</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2008</v>
      </c>
      <c r="D5" s="2625" t="s">
        <v>2245</v>
      </c>
      <c r="E5" s="836"/>
    </row>
    <row s="1850" customFormat="1" customHeight="1" ht="11.25">
      <c r="A6" s="2626"/>
      <c r="B6" s="766" t="s">
        <v>1674</v>
      </c>
      <c r="C6" s="753"/>
      <c r="D6" s="764"/>
      <c r="E6" s="836"/>
    </row>
    <row customHeight="1" ht="11.25">
      <c r="A7" s="2627"/>
      <c r="B7" s="766" t="s">
        <v>1681</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E4631-4588-8DDE-AEFB-0.23A3B2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ED4F3-A4E5-1B78-6BF9-0.0A93CA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9D094-6E9B-3F3A-A51E-0.123ABA61}"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2246</v>
      </c>
      <c r="B1" s="68" t="s">
        <v>2247</v>
      </c>
      <c r="C1" s="68" t="s">
        <v>2248</v>
      </c>
      <c r="D1" s="68" t="s">
        <v>2249</v>
      </c>
      <c r="E1" s="68" t="s">
        <v>2250</v>
      </c>
      <c r="F1" s="68" t="s">
        <v>2251</v>
      </c>
      <c r="G1" s="68" t="s">
        <v>2252</v>
      </c>
      <c r="H1" s="68" t="s">
        <v>2253</v>
      </c>
      <c r="I1" s="68" t="s">
        <v>2254</v>
      </c>
    </row>
    <row customHeight="1" ht="11.25">
      <c r="A2" s="1850" t="s">
        <v>2255</v>
      </c>
      <c r="B2" s="1850" t="s">
        <v>16</v>
      </c>
      <c r="C2" s="1850" t="s">
        <v>2256</v>
      </c>
      <c r="D2" s="1850" t="s">
        <v>2257</v>
      </c>
      <c r="E2" s="1850" t="s">
        <v>2258</v>
      </c>
      <c r="F2" s="1850" t="s">
        <v>2259</v>
      </c>
      <c r="G2" s="1850" t="s">
        <v>28</v>
      </c>
      <c r="H2" s="1850" t="s">
        <v>28</v>
      </c>
      <c r="I2" s="1850" t="s">
        <v>812</v>
      </c>
    </row>
    <row customHeight="1" ht="11.25">
      <c r="A3" s="1850" t="s">
        <v>2255</v>
      </c>
      <c r="B3" s="1850" t="s">
        <v>16</v>
      </c>
      <c r="C3" s="1850" t="s">
        <v>2260</v>
      </c>
      <c r="D3" s="1850" t="s">
        <v>2261</v>
      </c>
      <c r="E3" s="1850" t="s">
        <v>2262</v>
      </c>
      <c r="F3" s="1850" t="s">
        <v>51</v>
      </c>
      <c r="G3" s="1850" t="s">
        <v>28</v>
      </c>
      <c r="H3" s="1850" t="s">
        <v>28</v>
      </c>
      <c r="I3" s="1850" t="s">
        <v>812</v>
      </c>
    </row>
    <row customHeight="1" ht="11.25">
      <c r="A4" s="1850" t="s">
        <v>2255</v>
      </c>
      <c r="B4" s="1850" t="s">
        <v>16</v>
      </c>
      <c r="C4" s="1850" t="s">
        <v>2263</v>
      </c>
      <c r="D4" s="1850" t="s">
        <v>2264</v>
      </c>
      <c r="E4" s="1850" t="s">
        <v>2265</v>
      </c>
      <c r="F4" s="1850" t="s">
        <v>51</v>
      </c>
      <c r="G4" s="1850" t="s">
        <v>28</v>
      </c>
      <c r="H4" s="1850" t="s">
        <v>28</v>
      </c>
      <c r="I4" s="1850" t="s">
        <v>812</v>
      </c>
    </row>
    <row customHeight="1" ht="11.25">
      <c r="A5" s="1850" t="s">
        <v>2255</v>
      </c>
      <c r="B5" s="1850" t="s">
        <v>16</v>
      </c>
      <c r="C5" s="1850" t="s">
        <v>13</v>
      </c>
      <c r="D5" s="1850" t="s">
        <v>46</v>
      </c>
      <c r="E5" s="1850" t="s">
        <v>49</v>
      </c>
      <c r="F5" s="1850" t="s">
        <v>51</v>
      </c>
      <c r="G5" s="1850" t="s">
        <v>28</v>
      </c>
      <c r="H5" s="1850" t="s">
        <v>28</v>
      </c>
      <c r="I5" s="1850" t="s">
        <v>812</v>
      </c>
    </row>
    <row customHeight="1" ht="11.25">
      <c r="A6" s="1850" t="s">
        <v>2255</v>
      </c>
      <c r="B6" s="1850" t="s">
        <v>16</v>
      </c>
      <c r="C6" s="1850" t="s">
        <v>2266</v>
      </c>
      <c r="D6" s="1850" t="s">
        <v>2267</v>
      </c>
      <c r="E6" s="1850" t="s">
        <v>2268</v>
      </c>
      <c r="F6" s="1850" t="s">
        <v>51</v>
      </c>
      <c r="G6" s="1850" t="s">
        <v>28</v>
      </c>
      <c r="H6" s="1850" t="s">
        <v>28</v>
      </c>
      <c r="I6" s="1850" t="s">
        <v>812</v>
      </c>
    </row>
    <row customHeight="1" ht="11.25">
      <c r="A7" s="1850" t="s">
        <v>2255</v>
      </c>
      <c r="B7" s="1850" t="s">
        <v>16</v>
      </c>
      <c r="C7" s="1850" t="s">
        <v>2269</v>
      </c>
      <c r="D7" s="1850" t="s">
        <v>2270</v>
      </c>
      <c r="E7" s="1850" t="s">
        <v>2271</v>
      </c>
      <c r="F7" s="1850" t="s">
        <v>51</v>
      </c>
      <c r="G7" s="1850" t="s">
        <v>28</v>
      </c>
      <c r="H7" s="1850" t="s">
        <v>28</v>
      </c>
      <c r="I7" s="1850" t="s">
        <v>812</v>
      </c>
    </row>
    <row customHeight="1" ht="11.25">
      <c r="A8" s="1850" t="s">
        <v>2255</v>
      </c>
      <c r="B8" s="1850" t="s">
        <v>16</v>
      </c>
      <c r="C8" s="1850" t="s">
        <v>2272</v>
      </c>
      <c r="D8" s="1850" t="s">
        <v>2273</v>
      </c>
      <c r="E8" s="1850" t="s">
        <v>2274</v>
      </c>
      <c r="F8" s="1850" t="s">
        <v>51</v>
      </c>
      <c r="G8" s="1850" t="s">
        <v>28</v>
      </c>
      <c r="H8" s="1850" t="s">
        <v>28</v>
      </c>
      <c r="I8" s="1850" t="s">
        <v>812</v>
      </c>
    </row>
    <row customHeight="1" ht="11.25">
      <c r="A9" s="1850" t="s">
        <v>2255</v>
      </c>
      <c r="B9" s="1850" t="s">
        <v>16</v>
      </c>
      <c r="C9" s="1850" t="s">
        <v>2275</v>
      </c>
      <c r="D9" s="1850" t="s">
        <v>2276</v>
      </c>
      <c r="E9" s="1850" t="s">
        <v>2277</v>
      </c>
      <c r="F9" s="1850" t="s">
        <v>51</v>
      </c>
      <c r="G9" s="1850" t="s">
        <v>2278</v>
      </c>
      <c r="H9" s="1850" t="s">
        <v>28</v>
      </c>
      <c r="I9" s="1850" t="s">
        <v>812</v>
      </c>
    </row>
    <row customHeight="1" ht="11.25">
      <c r="A10" s="1850" t="s">
        <v>2255</v>
      </c>
      <c r="B10" s="1850" t="s">
        <v>16</v>
      </c>
      <c r="C10" s="1850" t="s">
        <v>2279</v>
      </c>
      <c r="D10" s="1850" t="s">
        <v>2280</v>
      </c>
      <c r="E10" s="1850" t="s">
        <v>2281</v>
      </c>
      <c r="F10" s="1850" t="s">
        <v>2282</v>
      </c>
      <c r="G10" s="1850" t="s">
        <v>28</v>
      </c>
      <c r="H10" s="1850" t="s">
        <v>28</v>
      </c>
      <c r="I10" s="1850" t="s">
        <v>812</v>
      </c>
    </row>
    <row customHeight="1" ht="11.25">
      <c r="A11" s="1850" t="s">
        <v>2255</v>
      </c>
      <c r="B11" s="1850" t="s">
        <v>16</v>
      </c>
      <c r="C11" s="1850" t="s">
        <v>2283</v>
      </c>
      <c r="D11" s="1850" t="s">
        <v>2284</v>
      </c>
      <c r="E11" s="1850" t="s">
        <v>2285</v>
      </c>
      <c r="F11" s="1850" t="s">
        <v>2286</v>
      </c>
      <c r="G11" s="1850" t="s">
        <v>28</v>
      </c>
      <c r="H11" s="1850" t="s">
        <v>28</v>
      </c>
      <c r="I11" s="1850" t="s">
        <v>812</v>
      </c>
    </row>
    <row customHeight="1" ht="11.25">
      <c r="A12" s="1850" t="s">
        <v>2255</v>
      </c>
      <c r="B12" s="1850" t="s">
        <v>16</v>
      </c>
      <c r="C12" s="1850" t="s">
        <v>2287</v>
      </c>
      <c r="D12" s="1850" t="s">
        <v>2288</v>
      </c>
      <c r="E12" s="1850" t="s">
        <v>2289</v>
      </c>
      <c r="F12" s="1850" t="s">
        <v>51</v>
      </c>
      <c r="G12" s="1850" t="s">
        <v>28</v>
      </c>
      <c r="H12" s="1850" t="s">
        <v>28</v>
      </c>
      <c r="I12" s="1850" t="s">
        <v>812</v>
      </c>
    </row>
    <row customHeight="1" ht="11.25">
      <c r="A13" s="1850" t="s">
        <v>2255</v>
      </c>
      <c r="B13" s="1850" t="s">
        <v>16</v>
      </c>
      <c r="C13" s="1850" t="s">
        <v>2290</v>
      </c>
      <c r="D13" s="1850" t="s">
        <v>2291</v>
      </c>
      <c r="E13" s="1850" t="s">
        <v>2258</v>
      </c>
      <c r="F13" s="1850" t="s">
        <v>2292</v>
      </c>
      <c r="G13" s="1850" t="s">
        <v>2293</v>
      </c>
      <c r="H13" s="1850" t="s">
        <v>28</v>
      </c>
      <c r="I13" s="1850" t="s">
        <v>812</v>
      </c>
    </row>
    <row customHeight="1" ht="11.25">
      <c r="A14" s="1850" t="s">
        <v>2255</v>
      </c>
      <c r="B14" s="1850" t="s">
        <v>16</v>
      </c>
      <c r="C14" s="1850" t="s">
        <v>28</v>
      </c>
      <c r="D14" s="1850" t="s">
        <v>2294</v>
      </c>
      <c r="E14" s="1850" t="s">
        <v>2295</v>
      </c>
      <c r="F14" s="1850" t="s">
        <v>51</v>
      </c>
      <c r="G14" s="1850" t="s">
        <v>28</v>
      </c>
      <c r="H14" s="1850" t="s">
        <v>28</v>
      </c>
      <c r="I14" s="1850" t="s">
        <v>812</v>
      </c>
    </row>
    <row customHeight="1" ht="11.25">
      <c r="A15" s="1850" t="s">
        <v>2255</v>
      </c>
      <c r="B15" s="1850" t="s">
        <v>16</v>
      </c>
      <c r="C15" s="1850" t="s">
        <v>2296</v>
      </c>
      <c r="D15" s="1850" t="s">
        <v>2297</v>
      </c>
      <c r="E15" s="1850" t="s">
        <v>2298</v>
      </c>
      <c r="F15" s="1850" t="s">
        <v>2299</v>
      </c>
      <c r="G15" s="1850" t="s">
        <v>28</v>
      </c>
      <c r="H15" s="1850" t="s">
        <v>28</v>
      </c>
      <c r="I15" s="1850" t="s">
        <v>812</v>
      </c>
    </row>
    <row customHeight="1" ht="11.25">
      <c r="A16" s="1850" t="s">
        <v>2255</v>
      </c>
      <c r="B16" s="1850" t="s">
        <v>16</v>
      </c>
      <c r="C16" s="1850" t="s">
        <v>2300</v>
      </c>
      <c r="D16" s="1850" t="s">
        <v>2301</v>
      </c>
      <c r="E16" s="1850" t="s">
        <v>2298</v>
      </c>
      <c r="F16" s="1850" t="s">
        <v>2302</v>
      </c>
      <c r="G16" s="1850" t="s">
        <v>2303</v>
      </c>
      <c r="H16" s="1850" t="s">
        <v>28</v>
      </c>
      <c r="I16" s="1850" t="s">
        <v>812</v>
      </c>
    </row>
    <row customHeight="1" ht="11.25">
      <c r="A17" s="1850" t="s">
        <v>2255</v>
      </c>
      <c r="B17" s="1850" t="s">
        <v>16</v>
      </c>
      <c r="C17" s="1850" t="s">
        <v>2256</v>
      </c>
      <c r="D17" s="1850" t="s">
        <v>2257</v>
      </c>
      <c r="E17" s="1850" t="s">
        <v>2258</v>
      </c>
      <c r="F17" s="1850" t="s">
        <v>2259</v>
      </c>
      <c r="G17" s="1850" t="s">
        <v>28</v>
      </c>
      <c r="H17" s="1850" t="s">
        <v>28</v>
      </c>
      <c r="I17" s="1850" t="s">
        <v>898</v>
      </c>
    </row>
    <row customHeight="1" ht="11.25">
      <c r="A18" s="1850" t="s">
        <v>2255</v>
      </c>
      <c r="B18" s="1850" t="s">
        <v>16</v>
      </c>
      <c r="C18" s="1850" t="s">
        <v>2260</v>
      </c>
      <c r="D18" s="1850" t="s">
        <v>2261</v>
      </c>
      <c r="E18" s="1850" t="s">
        <v>2262</v>
      </c>
      <c r="F18" s="1850" t="s">
        <v>51</v>
      </c>
      <c r="G18" s="1850" t="s">
        <v>28</v>
      </c>
      <c r="H18" s="1850" t="s">
        <v>28</v>
      </c>
      <c r="I18" s="1850" t="s">
        <v>898</v>
      </c>
    </row>
    <row customHeight="1" ht="11.25">
      <c r="A19" s="1850" t="s">
        <v>2255</v>
      </c>
      <c r="B19" s="1850" t="s">
        <v>16</v>
      </c>
      <c r="C19" s="1850" t="s">
        <v>2263</v>
      </c>
      <c r="D19" s="1850" t="s">
        <v>2264</v>
      </c>
      <c r="E19" s="1850" t="s">
        <v>2265</v>
      </c>
      <c r="F19" s="1850" t="s">
        <v>51</v>
      </c>
      <c r="G19" s="1850" t="s">
        <v>28</v>
      </c>
      <c r="H19" s="1850" t="s">
        <v>28</v>
      </c>
      <c r="I19" s="1850" t="s">
        <v>898</v>
      </c>
    </row>
    <row customHeight="1" ht="11.25">
      <c r="A20" s="1850" t="s">
        <v>2255</v>
      </c>
      <c r="B20" s="1850" t="s">
        <v>16</v>
      </c>
      <c r="C20" s="1850" t="s">
        <v>13</v>
      </c>
      <c r="D20" s="1850" t="s">
        <v>46</v>
      </c>
      <c r="E20" s="1850" t="s">
        <v>49</v>
      </c>
      <c r="F20" s="1850" t="s">
        <v>51</v>
      </c>
      <c r="G20" s="1850" t="s">
        <v>28</v>
      </c>
      <c r="H20" s="1850" t="s">
        <v>28</v>
      </c>
      <c r="I20" s="1850" t="s">
        <v>898</v>
      </c>
    </row>
    <row customHeight="1" ht="11.25">
      <c r="A21" s="1850" t="s">
        <v>2255</v>
      </c>
      <c r="B21" s="1850" t="s">
        <v>16</v>
      </c>
      <c r="C21" s="1850" t="s">
        <v>2266</v>
      </c>
      <c r="D21" s="1850" t="s">
        <v>2267</v>
      </c>
      <c r="E21" s="1850" t="s">
        <v>2268</v>
      </c>
      <c r="F21" s="1850" t="s">
        <v>51</v>
      </c>
      <c r="G21" s="1850" t="s">
        <v>28</v>
      </c>
      <c r="H21" s="1850" t="s">
        <v>28</v>
      </c>
      <c r="I21" s="1850" t="s">
        <v>898</v>
      </c>
    </row>
    <row customHeight="1" ht="11.25">
      <c r="A22" s="1850" t="s">
        <v>2255</v>
      </c>
      <c r="B22" s="1850" t="s">
        <v>16</v>
      </c>
      <c r="C22" s="1850" t="s">
        <v>2272</v>
      </c>
      <c r="D22" s="1850" t="s">
        <v>2273</v>
      </c>
      <c r="E22" s="1850" t="s">
        <v>2274</v>
      </c>
      <c r="F22" s="1850" t="s">
        <v>51</v>
      </c>
      <c r="G22" s="1850" t="s">
        <v>28</v>
      </c>
      <c r="H22" s="1850" t="s">
        <v>28</v>
      </c>
      <c r="I22" s="1850" t="s">
        <v>898</v>
      </c>
    </row>
    <row customHeight="1" ht="11.25">
      <c r="A23" s="1850" t="s">
        <v>2255</v>
      </c>
      <c r="B23" s="1850" t="s">
        <v>16</v>
      </c>
      <c r="C23" s="1850" t="s">
        <v>2275</v>
      </c>
      <c r="D23" s="1850" t="s">
        <v>2276</v>
      </c>
      <c r="E23" s="1850" t="s">
        <v>2277</v>
      </c>
      <c r="F23" s="1850" t="s">
        <v>51</v>
      </c>
      <c r="G23" s="1850" t="s">
        <v>2278</v>
      </c>
      <c r="H23" s="1850" t="s">
        <v>28</v>
      </c>
      <c r="I23" s="1850" t="s">
        <v>898</v>
      </c>
    </row>
    <row customHeight="1" ht="11.25">
      <c r="A24" s="1850" t="s">
        <v>2255</v>
      </c>
      <c r="B24" s="1850" t="s">
        <v>16</v>
      </c>
      <c r="C24" s="1850" t="s">
        <v>2279</v>
      </c>
      <c r="D24" s="1850" t="s">
        <v>2280</v>
      </c>
      <c r="E24" s="1850" t="s">
        <v>2281</v>
      </c>
      <c r="F24" s="1850" t="s">
        <v>2282</v>
      </c>
      <c r="G24" s="1850" t="s">
        <v>28</v>
      </c>
      <c r="H24" s="1850" t="s">
        <v>28</v>
      </c>
      <c r="I24" s="1850" t="s">
        <v>898</v>
      </c>
    </row>
    <row customHeight="1" ht="11.25">
      <c r="A25" s="1850" t="s">
        <v>2255</v>
      </c>
      <c r="B25" s="1850" t="s">
        <v>16</v>
      </c>
      <c r="C25" s="1850" t="s">
        <v>2290</v>
      </c>
      <c r="D25" s="1850" t="s">
        <v>2291</v>
      </c>
      <c r="E25" s="1850" t="s">
        <v>2258</v>
      </c>
      <c r="F25" s="1850" t="s">
        <v>2292</v>
      </c>
      <c r="G25" s="1850" t="s">
        <v>2293</v>
      </c>
      <c r="H25" s="1850" t="s">
        <v>28</v>
      </c>
      <c r="I25" s="1850" t="s">
        <v>898</v>
      </c>
    </row>
    <row customHeight="1" ht="11.25">
      <c r="A26" s="1850" t="s">
        <v>2255</v>
      </c>
      <c r="B26" s="1850" t="s">
        <v>16</v>
      </c>
      <c r="C26" s="1850" t="s">
        <v>28</v>
      </c>
      <c r="D26" s="1850" t="s">
        <v>2294</v>
      </c>
      <c r="E26" s="1850" t="s">
        <v>2295</v>
      </c>
      <c r="F26" s="1850" t="s">
        <v>51</v>
      </c>
      <c r="G26" s="1850" t="s">
        <v>28</v>
      </c>
      <c r="H26" s="1850" t="s">
        <v>28</v>
      </c>
      <c r="I26" s="1850" t="s">
        <v>898</v>
      </c>
    </row>
    <row customHeight="1" ht="11.25">
      <c r="A27" s="1850" t="s">
        <v>2255</v>
      </c>
      <c r="B27" s="1850" t="s">
        <v>16</v>
      </c>
      <c r="C27" s="1850" t="s">
        <v>2300</v>
      </c>
      <c r="D27" s="1850" t="s">
        <v>2301</v>
      </c>
      <c r="E27" s="1850" t="s">
        <v>2298</v>
      </c>
      <c r="F27" s="1850" t="s">
        <v>2302</v>
      </c>
      <c r="G27" s="1850" t="s">
        <v>2303</v>
      </c>
      <c r="H27" s="1850" t="s">
        <v>28</v>
      </c>
      <c r="I27" s="1850" t="s">
        <v>898</v>
      </c>
    </row>
    <row customHeight="1" ht="11.25">
      <c r="A28" s="1850" t="s">
        <v>2255</v>
      </c>
      <c r="B28" s="1850" t="s">
        <v>16</v>
      </c>
      <c r="C28" s="1850" t="s">
        <v>2256</v>
      </c>
      <c r="D28" s="1850" t="s">
        <v>2257</v>
      </c>
      <c r="E28" s="1850" t="s">
        <v>2258</v>
      </c>
      <c r="F28" s="1850" t="s">
        <v>2259</v>
      </c>
      <c r="G28" s="1850" t="s">
        <v>28</v>
      </c>
      <c r="H28" s="1850" t="s">
        <v>28</v>
      </c>
      <c r="I28" s="1850" t="s">
        <v>858</v>
      </c>
    </row>
    <row customHeight="1" ht="11.25">
      <c r="A29" s="1850" t="s">
        <v>2255</v>
      </c>
      <c r="B29" s="1850" t="s">
        <v>16</v>
      </c>
      <c r="C29" s="1850" t="s">
        <v>2263</v>
      </c>
      <c r="D29" s="1850" t="s">
        <v>2264</v>
      </c>
      <c r="E29" s="1850" t="s">
        <v>2265</v>
      </c>
      <c r="F29" s="1850" t="s">
        <v>51</v>
      </c>
      <c r="G29" s="1850" t="s">
        <v>28</v>
      </c>
      <c r="H29" s="1850" t="s">
        <v>28</v>
      </c>
      <c r="I29" s="1850" t="s">
        <v>858</v>
      </c>
    </row>
    <row customHeight="1" ht="11.25">
      <c r="A30" s="1850" t="s">
        <v>2255</v>
      </c>
      <c r="B30" s="1850" t="s">
        <v>16</v>
      </c>
      <c r="C30" s="1850" t="s">
        <v>13</v>
      </c>
      <c r="D30" s="1850" t="s">
        <v>46</v>
      </c>
      <c r="E30" s="1850" t="s">
        <v>49</v>
      </c>
      <c r="F30" s="1850" t="s">
        <v>51</v>
      </c>
      <c r="G30" s="1850" t="s">
        <v>28</v>
      </c>
      <c r="H30" s="1850" t="s">
        <v>28</v>
      </c>
      <c r="I30" s="1850" t="s">
        <v>858</v>
      </c>
    </row>
    <row customHeight="1" ht="11.25">
      <c r="A31" s="1850" t="s">
        <v>2255</v>
      </c>
      <c r="B31" s="1850" t="s">
        <v>16</v>
      </c>
      <c r="C31" s="1850" t="s">
        <v>2304</v>
      </c>
      <c r="D31" s="1850" t="s">
        <v>2305</v>
      </c>
      <c r="E31" s="1850" t="s">
        <v>2306</v>
      </c>
      <c r="F31" s="1850" t="s">
        <v>51</v>
      </c>
      <c r="G31" s="1850" t="s">
        <v>28</v>
      </c>
      <c r="H31" s="1850" t="s">
        <v>28</v>
      </c>
      <c r="I31" s="1850" t="s">
        <v>858</v>
      </c>
    </row>
    <row customHeight="1" ht="11.25">
      <c r="A32" s="1850" t="s">
        <v>2255</v>
      </c>
      <c r="B32" s="1850" t="s">
        <v>16</v>
      </c>
      <c r="C32" s="1850" t="s">
        <v>2307</v>
      </c>
      <c r="D32" s="1850" t="s">
        <v>2308</v>
      </c>
      <c r="E32" s="1850" t="s">
        <v>2309</v>
      </c>
      <c r="F32" s="1850" t="s">
        <v>51</v>
      </c>
      <c r="G32" s="1850" t="s">
        <v>2310</v>
      </c>
      <c r="H32" s="1850" t="s">
        <v>28</v>
      </c>
      <c r="I32" s="1850" t="s">
        <v>858</v>
      </c>
    </row>
    <row customHeight="1" ht="11.25">
      <c r="A33" s="1850" t="s">
        <v>2255</v>
      </c>
      <c r="B33" s="1850" t="s">
        <v>16</v>
      </c>
      <c r="C33" s="1850" t="s">
        <v>2311</v>
      </c>
      <c r="D33" s="1850" t="s">
        <v>2312</v>
      </c>
      <c r="E33" s="1850" t="s">
        <v>2313</v>
      </c>
      <c r="F33" s="1850" t="s">
        <v>51</v>
      </c>
      <c r="G33" s="1850" t="s">
        <v>28</v>
      </c>
      <c r="H33" s="1850" t="s">
        <v>28</v>
      </c>
      <c r="I33" s="1850" t="s">
        <v>858</v>
      </c>
    </row>
    <row customHeight="1" ht="11.25">
      <c r="A34" s="1850" t="s">
        <v>2255</v>
      </c>
      <c r="B34" s="1850" t="s">
        <v>16</v>
      </c>
      <c r="C34" s="1850" t="s">
        <v>2314</v>
      </c>
      <c r="D34" s="1850" t="s">
        <v>2315</v>
      </c>
      <c r="E34" s="1850" t="s">
        <v>2316</v>
      </c>
      <c r="F34" s="1850" t="s">
        <v>51</v>
      </c>
      <c r="G34" s="1850" t="s">
        <v>2317</v>
      </c>
      <c r="H34" s="1850" t="s">
        <v>28</v>
      </c>
      <c r="I34" s="1850" t="s">
        <v>858</v>
      </c>
    </row>
    <row customHeight="1" ht="11.25">
      <c r="A35" s="1850" t="s">
        <v>2255</v>
      </c>
      <c r="B35" s="1850" t="s">
        <v>16</v>
      </c>
      <c r="C35" s="1850" t="s">
        <v>2266</v>
      </c>
      <c r="D35" s="1850" t="s">
        <v>2267</v>
      </c>
      <c r="E35" s="1850" t="s">
        <v>2268</v>
      </c>
      <c r="F35" s="1850" t="s">
        <v>51</v>
      </c>
      <c r="G35" s="1850" t="s">
        <v>28</v>
      </c>
      <c r="H35" s="1850" t="s">
        <v>28</v>
      </c>
      <c r="I35" s="1850" t="s">
        <v>858</v>
      </c>
    </row>
    <row customHeight="1" ht="11.25">
      <c r="A36" s="1850" t="s">
        <v>2255</v>
      </c>
      <c r="B36" s="1850" t="s">
        <v>16</v>
      </c>
      <c r="C36" s="1850" t="s">
        <v>2269</v>
      </c>
      <c r="D36" s="1850" t="s">
        <v>2270</v>
      </c>
      <c r="E36" s="1850" t="s">
        <v>2271</v>
      </c>
      <c r="F36" s="1850" t="s">
        <v>51</v>
      </c>
      <c r="G36" s="1850" t="s">
        <v>28</v>
      </c>
      <c r="H36" s="1850" t="s">
        <v>28</v>
      </c>
      <c r="I36" s="1850" t="s">
        <v>858</v>
      </c>
    </row>
    <row customHeight="1" ht="11.25">
      <c r="A37" s="1850" t="s">
        <v>2255</v>
      </c>
      <c r="B37" s="1850" t="s">
        <v>16</v>
      </c>
      <c r="C37" s="1850" t="s">
        <v>2272</v>
      </c>
      <c r="D37" s="1850" t="s">
        <v>2273</v>
      </c>
      <c r="E37" s="1850" t="s">
        <v>2274</v>
      </c>
      <c r="F37" s="1850" t="s">
        <v>51</v>
      </c>
      <c r="G37" s="1850" t="s">
        <v>28</v>
      </c>
      <c r="H37" s="1850" t="s">
        <v>28</v>
      </c>
      <c r="I37" s="1850" t="s">
        <v>858</v>
      </c>
    </row>
    <row customHeight="1" ht="11.25">
      <c r="A38" s="1850" t="s">
        <v>2255</v>
      </c>
      <c r="B38" s="1850" t="s">
        <v>16</v>
      </c>
      <c r="C38" s="1850" t="s">
        <v>2279</v>
      </c>
      <c r="D38" s="1850" t="s">
        <v>2280</v>
      </c>
      <c r="E38" s="1850" t="s">
        <v>2281</v>
      </c>
      <c r="F38" s="1850" t="s">
        <v>2282</v>
      </c>
      <c r="G38" s="1850" t="s">
        <v>28</v>
      </c>
      <c r="H38" s="1850" t="s">
        <v>28</v>
      </c>
      <c r="I38" s="1850" t="s">
        <v>858</v>
      </c>
    </row>
    <row customHeight="1" ht="11.25">
      <c r="A39" s="1850" t="s">
        <v>2255</v>
      </c>
      <c r="B39" s="1850" t="s">
        <v>16</v>
      </c>
      <c r="C39" s="1850" t="s">
        <v>2287</v>
      </c>
      <c r="D39" s="1850" t="s">
        <v>2288</v>
      </c>
      <c r="E39" s="1850" t="s">
        <v>2289</v>
      </c>
      <c r="F39" s="1850" t="s">
        <v>51</v>
      </c>
      <c r="G39" s="1850" t="s">
        <v>28</v>
      </c>
      <c r="H39" s="1850" t="s">
        <v>28</v>
      </c>
      <c r="I39" s="1850" t="s">
        <v>858</v>
      </c>
    </row>
    <row customHeight="1" ht="11.25">
      <c r="A40" s="1850" t="s">
        <v>2255</v>
      </c>
      <c r="B40" s="1850" t="s">
        <v>16</v>
      </c>
      <c r="C40" s="1850" t="s">
        <v>2290</v>
      </c>
      <c r="D40" s="1850" t="s">
        <v>2291</v>
      </c>
      <c r="E40" s="1850" t="s">
        <v>2258</v>
      </c>
      <c r="F40" s="1850" t="s">
        <v>2292</v>
      </c>
      <c r="G40" s="1850" t="s">
        <v>2293</v>
      </c>
      <c r="H40" s="1850" t="s">
        <v>28</v>
      </c>
      <c r="I40" s="1850" t="s">
        <v>858</v>
      </c>
    </row>
    <row customHeight="1" ht="11.25">
      <c r="A41" s="1850" t="s">
        <v>2255</v>
      </c>
      <c r="B41" s="1850" t="s">
        <v>16</v>
      </c>
      <c r="C41" s="1850" t="s">
        <v>28</v>
      </c>
      <c r="D41" s="1850" t="s">
        <v>2294</v>
      </c>
      <c r="E41" s="1850" t="s">
        <v>2295</v>
      </c>
      <c r="F41" s="1850" t="s">
        <v>51</v>
      </c>
      <c r="G41" s="1850" t="s">
        <v>28</v>
      </c>
      <c r="H41" s="1850" t="s">
        <v>28</v>
      </c>
      <c r="I41" s="1850" t="s">
        <v>858</v>
      </c>
    </row>
    <row customHeight="1" ht="11.25">
      <c r="A42" s="1850" t="s">
        <v>2255</v>
      </c>
      <c r="B42" s="1850" t="s">
        <v>16</v>
      </c>
      <c r="C42" s="1850" t="s">
        <v>2296</v>
      </c>
      <c r="D42" s="1850" t="s">
        <v>2297</v>
      </c>
      <c r="E42" s="1850" t="s">
        <v>2298</v>
      </c>
      <c r="F42" s="1850" t="s">
        <v>2299</v>
      </c>
      <c r="G42" s="1850" t="s">
        <v>28</v>
      </c>
      <c r="H42" s="1850" t="s">
        <v>28</v>
      </c>
      <c r="I42" s="1850" t="s">
        <v>858</v>
      </c>
    </row>
    <row customHeight="1" ht="11.25">
      <c r="A43" s="1850" t="s">
        <v>2255</v>
      </c>
      <c r="B43" s="1850" t="s">
        <v>16</v>
      </c>
      <c r="C43" s="1850" t="s">
        <v>2300</v>
      </c>
      <c r="D43" s="1850" t="s">
        <v>2301</v>
      </c>
      <c r="E43" s="1850" t="s">
        <v>2298</v>
      </c>
      <c r="F43" s="1850" t="s">
        <v>2302</v>
      </c>
      <c r="G43" s="1850" t="s">
        <v>2303</v>
      </c>
      <c r="H43" s="1850" t="s">
        <v>28</v>
      </c>
      <c r="I43" s="1850" t="s">
        <v>858</v>
      </c>
    </row>
    <row customHeight="1" ht="11.25">
      <c r="A44" s="1850" t="s">
        <v>2255</v>
      </c>
      <c r="B44" s="1850" t="s">
        <v>16</v>
      </c>
      <c r="C44" s="1850" t="s">
        <v>2256</v>
      </c>
      <c r="D44" s="1850" t="s">
        <v>2257</v>
      </c>
      <c r="E44" s="1850" t="s">
        <v>2258</v>
      </c>
      <c r="F44" s="1850" t="s">
        <v>2259</v>
      </c>
      <c r="G44" s="1850" t="s">
        <v>28</v>
      </c>
      <c r="H44" s="1850" t="s">
        <v>28</v>
      </c>
      <c r="I44" s="1850" t="s">
        <v>911</v>
      </c>
    </row>
    <row customHeight="1" ht="11.25">
      <c r="A45" s="1850" t="s">
        <v>2255</v>
      </c>
      <c r="B45" s="1850" t="s">
        <v>16</v>
      </c>
      <c r="C45" s="1850" t="s">
        <v>2314</v>
      </c>
      <c r="D45" s="1850" t="s">
        <v>2315</v>
      </c>
      <c r="E45" s="1850" t="s">
        <v>2316</v>
      </c>
      <c r="F45" s="1850" t="s">
        <v>51</v>
      </c>
      <c r="G45" s="1850" t="s">
        <v>2317</v>
      </c>
      <c r="H45" s="1850" t="s">
        <v>28</v>
      </c>
      <c r="I45" s="1850" t="s">
        <v>911</v>
      </c>
    </row>
    <row customHeight="1" ht="11.25">
      <c r="A46" s="1850" t="s">
        <v>2255</v>
      </c>
      <c r="B46" s="1850" t="s">
        <v>16</v>
      </c>
      <c r="C46" s="1850" t="s">
        <v>2266</v>
      </c>
      <c r="D46" s="1850" t="s">
        <v>2267</v>
      </c>
      <c r="E46" s="1850" t="s">
        <v>2268</v>
      </c>
      <c r="F46" s="1850" t="s">
        <v>51</v>
      </c>
      <c r="G46" s="1850" t="s">
        <v>28</v>
      </c>
      <c r="H46" s="1850" t="s">
        <v>28</v>
      </c>
      <c r="I46" s="1850" t="s">
        <v>911</v>
      </c>
    </row>
    <row customHeight="1" ht="11.25">
      <c r="A47" s="1850" t="s">
        <v>2255</v>
      </c>
      <c r="B47" s="1850" t="s">
        <v>16</v>
      </c>
      <c r="C47" s="1850" t="s">
        <v>2272</v>
      </c>
      <c r="D47" s="1850" t="s">
        <v>2273</v>
      </c>
      <c r="E47" s="1850" t="s">
        <v>2274</v>
      </c>
      <c r="F47" s="1850" t="s">
        <v>51</v>
      </c>
      <c r="G47" s="1850" t="s">
        <v>28</v>
      </c>
      <c r="H47" s="1850" t="s">
        <v>28</v>
      </c>
      <c r="I47" s="1850" t="s">
        <v>911</v>
      </c>
    </row>
    <row customHeight="1" ht="11.25">
      <c r="A48" s="1850" t="s">
        <v>2255</v>
      </c>
      <c r="B48" s="1850" t="s">
        <v>16</v>
      </c>
      <c r="C48" s="1850" t="s">
        <v>2279</v>
      </c>
      <c r="D48" s="1850" t="s">
        <v>2280</v>
      </c>
      <c r="E48" s="1850" t="s">
        <v>2281</v>
      </c>
      <c r="F48" s="1850" t="s">
        <v>2282</v>
      </c>
      <c r="G48" s="1850" t="s">
        <v>28</v>
      </c>
      <c r="H48" s="1850" t="s">
        <v>28</v>
      </c>
      <c r="I48" s="1850" t="s">
        <v>911</v>
      </c>
    </row>
    <row customHeight="1" ht="11.25">
      <c r="A49" s="1850" t="s">
        <v>2255</v>
      </c>
      <c r="B49" s="1850" t="s">
        <v>16</v>
      </c>
      <c r="C49" s="1850" t="s">
        <v>2290</v>
      </c>
      <c r="D49" s="1850" t="s">
        <v>2291</v>
      </c>
      <c r="E49" s="1850" t="s">
        <v>2258</v>
      </c>
      <c r="F49" s="1850" t="s">
        <v>2292</v>
      </c>
      <c r="G49" s="1850" t="s">
        <v>2293</v>
      </c>
      <c r="H49" s="1850" t="s">
        <v>28</v>
      </c>
      <c r="I49" s="1850" t="s">
        <v>911</v>
      </c>
    </row>
    <row customHeight="1" ht="11.25">
      <c r="A50" s="1850" t="s">
        <v>2255</v>
      </c>
      <c r="B50" s="1850" t="s">
        <v>16</v>
      </c>
      <c r="C50" s="1850" t="s">
        <v>28</v>
      </c>
      <c r="D50" s="1850" t="s">
        <v>2294</v>
      </c>
      <c r="E50" s="1850" t="s">
        <v>2295</v>
      </c>
      <c r="F50" s="1850" t="s">
        <v>51</v>
      </c>
      <c r="G50" s="1850" t="s">
        <v>28</v>
      </c>
      <c r="H50" s="1850" t="s">
        <v>28</v>
      </c>
      <c r="I50" s="1850" t="s">
        <v>911</v>
      </c>
    </row>
    <row customHeight="1" ht="11.25">
      <c r="A51" s="1850" t="s">
        <v>2255</v>
      </c>
      <c r="B51" s="1850" t="s">
        <v>16</v>
      </c>
      <c r="C51" s="1850" t="s">
        <v>2318</v>
      </c>
      <c r="D51" s="1850" t="s">
        <v>2319</v>
      </c>
      <c r="E51" s="1850" t="s">
        <v>2320</v>
      </c>
      <c r="F51" s="1850" t="s">
        <v>2321</v>
      </c>
      <c r="G51" s="1850" t="s">
        <v>28</v>
      </c>
      <c r="H51" s="1850" t="s">
        <v>28</v>
      </c>
      <c r="I51" s="1850" t="s">
        <v>1628</v>
      </c>
    </row>
    <row customHeight="1" ht="11.25">
      <c r="A52" s="1850" t="s">
        <v>2255</v>
      </c>
      <c r="B52" s="1850" t="s">
        <v>16</v>
      </c>
      <c r="C52" s="1850" t="s">
        <v>2322</v>
      </c>
      <c r="D52" s="1850" t="s">
        <v>2323</v>
      </c>
      <c r="E52" s="1850" t="s">
        <v>2324</v>
      </c>
      <c r="F52" s="1850" t="s">
        <v>579</v>
      </c>
      <c r="G52" s="1850" t="s">
        <v>2325</v>
      </c>
      <c r="H52" s="1850" t="s">
        <v>28</v>
      </c>
      <c r="I52" s="1850" t="s">
        <v>1628</v>
      </c>
    </row>
    <row customHeight="1" ht="11.25">
      <c r="A53" s="1850" t="s">
        <v>2255</v>
      </c>
      <c r="B53" s="1850" t="s">
        <v>16</v>
      </c>
      <c r="C53" s="1850" t="s">
        <v>2266</v>
      </c>
      <c r="D53" s="1850" t="s">
        <v>2267</v>
      </c>
      <c r="E53" s="1850" t="s">
        <v>2268</v>
      </c>
      <c r="F53" s="1850" t="s">
        <v>51</v>
      </c>
      <c r="G53" s="1850" t="s">
        <v>28</v>
      </c>
      <c r="H53" s="1850" t="s">
        <v>28</v>
      </c>
      <c r="I53" s="1850" t="s">
        <v>1628</v>
      </c>
    </row>
    <row customHeight="1" ht="11.25">
      <c r="A54" s="1850" t="s">
        <v>2255</v>
      </c>
      <c r="B54" s="1850" t="s">
        <v>16</v>
      </c>
      <c r="C54" s="1850" t="s">
        <v>2326</v>
      </c>
      <c r="D54" s="1850" t="s">
        <v>2327</v>
      </c>
      <c r="E54" s="1850" t="s">
        <v>2328</v>
      </c>
      <c r="F54" s="1850" t="s">
        <v>51</v>
      </c>
      <c r="G54" s="1850" t="s">
        <v>2329</v>
      </c>
      <c r="H54" s="1850" t="s">
        <v>28</v>
      </c>
      <c r="I54" s="1850" t="s">
        <v>1628</v>
      </c>
    </row>
    <row customHeight="1" ht="11.25">
      <c r="A55" s="1850" t="s">
        <v>2255</v>
      </c>
      <c r="B55" s="1850" t="s">
        <v>16</v>
      </c>
      <c r="C55" s="1850" t="s">
        <v>2330</v>
      </c>
      <c r="D55" s="1850" t="s">
        <v>2331</v>
      </c>
      <c r="E55" s="1850" t="s">
        <v>2332</v>
      </c>
      <c r="F55" s="1850" t="s">
        <v>51</v>
      </c>
      <c r="G55" s="1850" t="s">
        <v>28</v>
      </c>
      <c r="H55" s="1850" t="s">
        <v>28</v>
      </c>
      <c r="I55" s="1850" t="s">
        <v>1628</v>
      </c>
    </row>
    <row customHeight="1" ht="11.25">
      <c r="A56" s="1850" t="s">
        <v>2255</v>
      </c>
      <c r="B56" s="1850" t="s">
        <v>16</v>
      </c>
      <c r="C56" s="1850" t="s">
        <v>28</v>
      </c>
      <c r="D56" s="1850" t="s">
        <v>2294</v>
      </c>
      <c r="E56" s="1850" t="s">
        <v>2295</v>
      </c>
      <c r="F56" s="1850" t="s">
        <v>51</v>
      </c>
      <c r="G56" s="1850" t="s">
        <v>28</v>
      </c>
      <c r="H56" s="1850" t="s">
        <v>28</v>
      </c>
      <c r="I56"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2B595-35F2-4E93-839D-0.19DC250E}"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3" t="s">
        <v>2333</v>
      </c>
      <c r="B1" s="64" t="s">
        <v>2334</v>
      </c>
      <c r="C1" s="64" t="s">
        <v>2335</v>
      </c>
      <c r="D1" s="64" t="s">
        <v>2336</v>
      </c>
      <c r="E1" s="0" t="s">
        <v>2337</v>
      </c>
      <c r="F1" s="0" t="s">
        <v>2338</v>
      </c>
      <c r="G1" s="0" t="s">
        <v>2339</v>
      </c>
    </row>
    <row customHeight="1" ht="11.25">
      <c r="A2" s="373" t="s">
        <v>16</v>
      </c>
      <c r="B2" s="0" t="s">
        <v>100</v>
      </c>
      <c r="C2" s="0" t="s">
        <v>2340</v>
      </c>
      <c r="D2" s="0" t="s">
        <v>100</v>
      </c>
      <c r="E2" s="0" t="s">
        <v>2340</v>
      </c>
      <c r="F2" s="0" t="s">
        <v>2341</v>
      </c>
      <c r="G2" s="0" t="s">
        <v>110</v>
      </c>
    </row>
    <row customHeight="1" ht="11.25">
      <c r="A3" s="373" t="s">
        <v>16</v>
      </c>
      <c r="B3" s="0" t="s">
        <v>100</v>
      </c>
      <c r="C3" s="0" t="s">
        <v>2340</v>
      </c>
      <c r="D3" s="0" t="s">
        <v>2342</v>
      </c>
      <c r="E3" s="0" t="s">
        <v>2343</v>
      </c>
      <c r="F3" s="0" t="s">
        <v>2344</v>
      </c>
      <c r="G3" s="0" t="s">
        <v>111</v>
      </c>
    </row>
    <row customHeight="1" ht="11.25">
      <c r="A4" s="373" t="s">
        <v>16</v>
      </c>
      <c r="B4" s="0" t="s">
        <v>100</v>
      </c>
      <c r="C4" s="0" t="s">
        <v>2340</v>
      </c>
      <c r="D4" s="0" t="s">
        <v>2345</v>
      </c>
      <c r="E4" s="0" t="s">
        <v>2346</v>
      </c>
      <c r="F4" s="0" t="s">
        <v>2344</v>
      </c>
      <c r="G4" s="0" t="s">
        <v>90</v>
      </c>
    </row>
    <row customHeight="1" ht="11.25">
      <c r="A5" s="373" t="s">
        <v>16</v>
      </c>
      <c r="B5" s="0" t="s">
        <v>100</v>
      </c>
      <c r="C5" s="0" t="s">
        <v>2340</v>
      </c>
      <c r="D5" s="0" t="s">
        <v>2347</v>
      </c>
      <c r="E5" s="0" t="s">
        <v>2348</v>
      </c>
      <c r="F5" s="0" t="s">
        <v>2344</v>
      </c>
      <c r="G5" s="0" t="s">
        <v>91</v>
      </c>
    </row>
    <row customHeight="1" ht="11.25">
      <c r="A6" s="373" t="s">
        <v>16</v>
      </c>
      <c r="B6" s="0" t="s">
        <v>100</v>
      </c>
      <c r="C6" s="0" t="s">
        <v>2340</v>
      </c>
      <c r="D6" s="0" t="s">
        <v>2349</v>
      </c>
      <c r="E6" s="0" t="s">
        <v>2350</v>
      </c>
      <c r="F6" s="0" t="s">
        <v>2344</v>
      </c>
      <c r="G6" s="0" t="s">
        <v>112</v>
      </c>
    </row>
    <row customHeight="1" ht="11.25">
      <c r="A7" s="373" t="s">
        <v>16</v>
      </c>
      <c r="B7" s="0" t="s">
        <v>100</v>
      </c>
      <c r="C7" s="0" t="s">
        <v>2340</v>
      </c>
      <c r="D7" s="0" t="s">
        <v>2351</v>
      </c>
      <c r="E7" s="0" t="s">
        <v>2352</v>
      </c>
      <c r="F7" s="0" t="s">
        <v>2344</v>
      </c>
      <c r="G7" s="0" t="s">
        <v>92</v>
      </c>
    </row>
    <row customHeight="1" ht="11.25">
      <c r="A8" s="373" t="s">
        <v>16</v>
      </c>
      <c r="B8" s="0" t="s">
        <v>100</v>
      </c>
      <c r="C8" s="0" t="s">
        <v>2340</v>
      </c>
      <c r="D8" s="0" t="s">
        <v>2353</v>
      </c>
      <c r="E8" s="0" t="s">
        <v>2354</v>
      </c>
      <c r="F8" s="0" t="s">
        <v>2344</v>
      </c>
      <c r="G8" s="0" t="s">
        <v>93</v>
      </c>
    </row>
    <row customHeight="1" ht="11.25">
      <c r="A9" s="373" t="s">
        <v>16</v>
      </c>
      <c r="B9" s="0" t="s">
        <v>100</v>
      </c>
      <c r="C9" s="0" t="s">
        <v>2340</v>
      </c>
      <c r="D9" s="0" t="s">
        <v>2355</v>
      </c>
      <c r="E9" s="0" t="s">
        <v>2356</v>
      </c>
      <c r="F9" s="0" t="s">
        <v>2344</v>
      </c>
      <c r="G9" s="0" t="s">
        <v>113</v>
      </c>
    </row>
    <row customHeight="1" ht="11.25">
      <c r="A10" s="373" t="s">
        <v>16</v>
      </c>
      <c r="B10" s="0" t="s">
        <v>100</v>
      </c>
      <c r="C10" s="0" t="s">
        <v>2340</v>
      </c>
      <c r="D10" s="0" t="s">
        <v>2357</v>
      </c>
      <c r="E10" s="0" t="s">
        <v>2358</v>
      </c>
      <c r="F10" s="0" t="s">
        <v>2359</v>
      </c>
      <c r="G10" s="0" t="s">
        <v>149</v>
      </c>
    </row>
    <row customHeight="1" ht="11.25">
      <c r="A11" s="373" t="s">
        <v>16</v>
      </c>
      <c r="B11" s="0" t="s">
        <v>100</v>
      </c>
      <c r="C11" s="0" t="s">
        <v>2340</v>
      </c>
      <c r="D11" s="0" t="s">
        <v>2360</v>
      </c>
      <c r="E11" s="0" t="s">
        <v>2361</v>
      </c>
      <c r="F11" s="0" t="s">
        <v>2344</v>
      </c>
      <c r="G11" s="0" t="s">
        <v>150</v>
      </c>
    </row>
    <row customHeight="1" ht="11.25">
      <c r="A12" s="373" t="s">
        <v>16</v>
      </c>
      <c r="B12" s="0" t="s">
        <v>100</v>
      </c>
      <c r="C12" s="0" t="s">
        <v>2340</v>
      </c>
      <c r="D12" s="0" t="s">
        <v>2362</v>
      </c>
      <c r="E12" s="0" t="s">
        <v>2363</v>
      </c>
      <c r="F12" s="0" t="s">
        <v>2344</v>
      </c>
      <c r="G12" s="0" t="s">
        <v>151</v>
      </c>
    </row>
    <row customHeight="1" ht="11.25">
      <c r="A13" s="373" t="s">
        <v>16</v>
      </c>
      <c r="B13" s="0" t="s">
        <v>100</v>
      </c>
      <c r="C13" s="0" t="s">
        <v>2340</v>
      </c>
      <c r="D13" s="0" t="s">
        <v>2364</v>
      </c>
      <c r="E13" s="0" t="s">
        <v>2365</v>
      </c>
      <c r="F13" s="0" t="s">
        <v>2344</v>
      </c>
      <c r="G13" s="0" t="s">
        <v>152</v>
      </c>
    </row>
    <row customHeight="1" ht="11.25">
      <c r="A14" s="373" t="s">
        <v>16</v>
      </c>
      <c r="B14" s="0" t="s">
        <v>100</v>
      </c>
      <c r="C14" s="0" t="s">
        <v>2340</v>
      </c>
      <c r="D14" s="0" t="s">
        <v>2366</v>
      </c>
      <c r="E14" s="0" t="s">
        <v>2367</v>
      </c>
      <c r="F14" s="0" t="s">
        <v>2344</v>
      </c>
      <c r="G14" s="0" t="s">
        <v>153</v>
      </c>
    </row>
    <row customHeight="1" ht="11.25">
      <c r="A15" s="373" t="s">
        <v>16</v>
      </c>
      <c r="B15" s="0" t="s">
        <v>100</v>
      </c>
      <c r="C15" s="0" t="s">
        <v>2340</v>
      </c>
      <c r="D15" s="0" t="s">
        <v>2368</v>
      </c>
      <c r="E15" s="0" t="s">
        <v>2369</v>
      </c>
      <c r="F15" s="0" t="s">
        <v>2344</v>
      </c>
      <c r="G15" s="0" t="s">
        <v>154</v>
      </c>
    </row>
    <row customHeight="1" ht="11.25">
      <c r="A16" s="373" t="s">
        <v>16</v>
      </c>
      <c r="B16" s="0" t="s">
        <v>100</v>
      </c>
      <c r="C16" s="0" t="s">
        <v>2340</v>
      </c>
      <c r="D16" s="0" t="s">
        <v>101</v>
      </c>
      <c r="E16" s="0" t="s">
        <v>102</v>
      </c>
      <c r="F16" s="0" t="s">
        <v>2370</v>
      </c>
      <c r="G16" s="0" t="s">
        <v>99</v>
      </c>
    </row>
    <row customHeight="1" ht="11.25">
      <c r="A17" s="373" t="s">
        <v>16</v>
      </c>
      <c r="B17" s="0" t="s">
        <v>100</v>
      </c>
      <c r="C17" s="0" t="s">
        <v>2340</v>
      </c>
      <c r="D17" s="0" t="s">
        <v>2371</v>
      </c>
      <c r="E17" s="0" t="s">
        <v>2372</v>
      </c>
      <c r="F17" s="0" t="s">
        <v>2344</v>
      </c>
      <c r="G17" s="0" t="s">
        <v>1478</v>
      </c>
    </row>
    <row customHeight="1" ht="11.25">
      <c r="A18" s="373" t="s">
        <v>16</v>
      </c>
      <c r="B18" s="0" t="s">
        <v>100</v>
      </c>
      <c r="C18" s="0" t="s">
        <v>2340</v>
      </c>
      <c r="D18" s="0" t="s">
        <v>2373</v>
      </c>
      <c r="E18" s="0" t="s">
        <v>2374</v>
      </c>
      <c r="F18" s="0" t="s">
        <v>2344</v>
      </c>
      <c r="G18" s="0" t="s">
        <v>1490</v>
      </c>
    </row>
    <row customHeight="1" ht="11.25">
      <c r="A19" s="373" t="s">
        <v>16</v>
      </c>
      <c r="B19" s="0" t="s">
        <v>100</v>
      </c>
      <c r="C19" s="0" t="s">
        <v>2340</v>
      </c>
      <c r="D19" s="0" t="s">
        <v>2375</v>
      </c>
      <c r="E19" s="0" t="s">
        <v>2376</v>
      </c>
      <c r="F19" s="0" t="s">
        <v>2344</v>
      </c>
      <c r="G19" s="0" t="s">
        <v>1504</v>
      </c>
    </row>
    <row customHeight="1" ht="11.25">
      <c r="A20" s="373" t="s">
        <v>16</v>
      </c>
      <c r="B20" s="0" t="s">
        <v>100</v>
      </c>
      <c r="C20" s="0" t="s">
        <v>2340</v>
      </c>
      <c r="D20" s="0" t="s">
        <v>2377</v>
      </c>
      <c r="E20" s="0" t="s">
        <v>2378</v>
      </c>
      <c r="F20" s="0" t="s">
        <v>2344</v>
      </c>
      <c r="G20" s="0" t="s">
        <v>1516</v>
      </c>
    </row>
    <row customHeight="1" ht="11.25">
      <c r="A21" s="373" t="s">
        <v>16</v>
      </c>
      <c r="B21" s="0" t="s">
        <v>100</v>
      </c>
      <c r="C21" s="0" t="s">
        <v>2340</v>
      </c>
      <c r="D21" s="0" t="s">
        <v>2379</v>
      </c>
      <c r="E21" s="0" t="s">
        <v>2380</v>
      </c>
      <c r="F21" s="0" t="s">
        <v>2344</v>
      </c>
      <c r="G21" s="0" t="s">
        <v>1525</v>
      </c>
    </row>
    <row customHeight="1" ht="11.25">
      <c r="A22" s="373" t="s">
        <v>16</v>
      </c>
      <c r="B22" s="0" t="s">
        <v>100</v>
      </c>
      <c r="C22" s="0" t="s">
        <v>2340</v>
      </c>
      <c r="D22" s="0" t="s">
        <v>2381</v>
      </c>
      <c r="E22" s="0" t="s">
        <v>2382</v>
      </c>
      <c r="F22" s="0" t="s">
        <v>2344</v>
      </c>
      <c r="G22" s="0" t="s">
        <v>1541</v>
      </c>
    </row>
    <row customHeight="1" ht="11.25">
      <c r="A23" s="373" t="s">
        <v>16</v>
      </c>
      <c r="B23" s="0" t="s">
        <v>2383</v>
      </c>
      <c r="C23" s="0" t="s">
        <v>2384</v>
      </c>
      <c r="D23" s="0" t="s">
        <v>2383</v>
      </c>
      <c r="E23" s="0" t="s">
        <v>2384</v>
      </c>
      <c r="F23" s="0" t="s">
        <v>2385</v>
      </c>
      <c r="G23" s="0" t="s">
        <v>1548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E9E36-4A27-0611-71AF-0.E53CA4B3}"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2386</v>
      </c>
      <c r="B1" s="835" t="s">
        <v>2387</v>
      </c>
      <c r="C1" s="1159" t="s">
        <v>2388</v>
      </c>
      <c r="D1" s="835" t="s">
        <v>2389</v>
      </c>
      <c r="E1" s="835" t="s">
        <v>2390</v>
      </c>
      <c r="F1" s="1159" t="s">
        <v>2391</v>
      </c>
      <c r="G1" s="1159" t="s">
        <v>2392</v>
      </c>
      <c r="H1" s="1159" t="s">
        <v>2393</v>
      </c>
      <c r="I1" s="1159" t="s">
        <v>2394</v>
      </c>
    </row>
    <row customHeight="1" ht="11.25">
      <c r="A2" s="1691" t="s">
        <v>110</v>
      </c>
      <c r="B2" s="1691" t="s">
        <v>2395</v>
      </c>
      <c r="C2" s="1691" t="s">
        <v>28</v>
      </c>
      <c r="D2" s="1691" t="s">
        <v>2396</v>
      </c>
      <c r="E2" s="1691" t="s">
        <v>2397</v>
      </c>
      <c r="F2" s="1691" t="s">
        <v>28</v>
      </c>
      <c r="G2" s="1691" t="s">
        <v>28</v>
      </c>
      <c r="H2" s="1691" t="s">
        <v>28</v>
      </c>
      <c r="I2" s="1691" t="s">
        <v>28</v>
      </c>
    </row>
    <row customHeight="1" ht="11.25">
      <c r="A3" s="1691" t="s">
        <v>111</v>
      </c>
      <c r="B3" s="1691" t="s">
        <v>2398</v>
      </c>
      <c r="C3" s="1691" t="s">
        <v>28</v>
      </c>
      <c r="D3" s="1691" t="s">
        <v>2399</v>
      </c>
      <c r="E3" s="1691" t="s">
        <v>2397</v>
      </c>
      <c r="F3" s="1691" t="s">
        <v>28</v>
      </c>
      <c r="G3" s="1691" t="s">
        <v>28</v>
      </c>
      <c r="H3" s="1691" t="s">
        <v>28</v>
      </c>
      <c r="I3" s="1691" t="s">
        <v>28</v>
      </c>
    </row>
    <row customHeight="1" ht="11.25">
      <c r="A4" s="1691" t="s">
        <v>90</v>
      </c>
      <c r="B4" s="1691" t="s">
        <v>2400</v>
      </c>
      <c r="C4" s="1691" t="s">
        <v>28</v>
      </c>
      <c r="D4" s="1691" t="s">
        <v>2401</v>
      </c>
      <c r="E4" s="1691" t="s">
        <v>2402</v>
      </c>
      <c r="F4" s="1691" t="s">
        <v>28</v>
      </c>
      <c r="G4" s="1691" t="s">
        <v>28</v>
      </c>
      <c r="H4" s="1691" t="s">
        <v>28</v>
      </c>
      <c r="I4" s="1691" t="s">
        <v>28</v>
      </c>
    </row>
    <row customHeight="1" ht="11.25">
      <c r="A5" s="1691" t="s">
        <v>91</v>
      </c>
      <c r="B5" s="1691" t="s">
        <v>2403</v>
      </c>
      <c r="C5" s="1691" t="s">
        <v>28</v>
      </c>
      <c r="D5" s="1691" t="s">
        <v>2404</v>
      </c>
      <c r="E5" s="1691" t="s">
        <v>2397</v>
      </c>
      <c r="F5" s="1691" t="s">
        <v>28</v>
      </c>
      <c r="G5" s="1691" t="s">
        <v>28</v>
      </c>
      <c r="H5" s="1691" t="s">
        <v>28</v>
      </c>
      <c r="I5" s="1691" t="s">
        <v>28</v>
      </c>
    </row>
    <row customHeight="1" ht="11.25">
      <c r="A6" s="1691" t="s">
        <v>112</v>
      </c>
      <c r="B6" s="1691" t="s">
        <v>2405</v>
      </c>
      <c r="C6" s="1691" t="s">
        <v>28</v>
      </c>
      <c r="D6" s="1691" t="s">
        <v>2406</v>
      </c>
      <c r="E6" s="1691" t="s">
        <v>2397</v>
      </c>
      <c r="F6" s="1691" t="s">
        <v>28</v>
      </c>
      <c r="G6" s="1691" t="s">
        <v>28</v>
      </c>
      <c r="H6" s="1691" t="s">
        <v>28</v>
      </c>
      <c r="I6" s="1691" t="s">
        <v>28</v>
      </c>
    </row>
    <row customHeight="1" ht="11.25">
      <c r="A7" s="1691" t="s">
        <v>92</v>
      </c>
      <c r="B7" s="1691" t="s">
        <v>2407</v>
      </c>
      <c r="C7" s="1691" t="s">
        <v>28</v>
      </c>
      <c r="D7" s="1691" t="s">
        <v>2408</v>
      </c>
      <c r="E7" s="1691" t="s">
        <v>2409</v>
      </c>
      <c r="F7" s="1691" t="s">
        <v>28</v>
      </c>
      <c r="G7" s="1691" t="s">
        <v>28</v>
      </c>
      <c r="H7" s="1691" t="s">
        <v>28</v>
      </c>
      <c r="I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FE3E2-A701-FB48-EEC7-0.CF02978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38BE6-88FF-AE7D-67E5-0.26BCB62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ИМУП «ПОСЖИЛКОМСЕРВИС»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7FCEB-C0B8-3F5F-629E-0.D468E12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2410</v>
      </c>
    </row>
    <row customHeight="1" ht="11.25">
      <c r="A2" s="183" t="s">
        <v>98</v>
      </c>
      <c r="B2" s="183" t="s">
        <v>2411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94388-55BD-BA81-179C-0.264D523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2412</v>
      </c>
      <c r="B1" s="835" t="s">
        <v>2413</v>
      </c>
    </row>
    <row customHeight="1" ht="11.25">
      <c r="A2" s="835">
        <v>4213775</v>
      </c>
      <c r="B2" s="835" t="s">
        <v>1231</v>
      </c>
    </row>
    <row customHeight="1" ht="11.25">
      <c r="A3" s="835">
        <v>4213784</v>
      </c>
      <c r="B3" s="835" t="s">
        <v>161</v>
      </c>
    </row>
    <row customHeight="1" ht="11.25">
      <c r="A4" s="835">
        <v>4213781</v>
      </c>
      <c r="B4" s="835" t="s">
        <v>1258</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1398</v>
      </c>
    </row>
    <row customHeight="1" ht="11.25">
      <c r="A10" s="835">
        <v>4213783</v>
      </c>
      <c r="B10" s="835" t="s">
        <v>1413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81372-7948-9637-618C-0.545F5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2412</v>
      </c>
      <c r="B1" s="835" t="s">
        <v>2414</v>
      </c>
    </row>
    <row customHeight="1" ht="11.25">
      <c r="A2" s="835" t="s">
        <v>2415</v>
      </c>
      <c r="B2" s="835" t="s">
        <v>1510</v>
      </c>
    </row>
    <row customHeight="1" ht="11.25">
      <c r="A3" s="835" t="s">
        <v>2416</v>
      </c>
      <c r="B3" s="835" t="s">
        <v>1520</v>
      </c>
    </row>
    <row customHeight="1" ht="11.25">
      <c r="A4" s="835" t="s">
        <v>2417</v>
      </c>
      <c r="B4" s="835" t="s">
        <v>1529</v>
      </c>
    </row>
    <row customHeight="1" ht="11.25">
      <c r="A5" s="835" t="s">
        <v>2418</v>
      </c>
      <c r="B5" s="835" t="s">
        <v>1538</v>
      </c>
    </row>
    <row customHeight="1" ht="11.25">
      <c r="A6" s="835" t="s">
        <v>2419</v>
      </c>
      <c r="B6" s="835" t="s">
        <v>1544</v>
      </c>
    </row>
    <row customHeight="1" ht="11.25">
      <c r="A7" s="835" t="s">
        <v>2420</v>
      </c>
      <c r="B7" s="835" t="s">
        <v>1552</v>
      </c>
    </row>
    <row customHeight="1" ht="11.25">
      <c r="A8" s="835" t="s">
        <v>2421</v>
      </c>
      <c r="B8" s="835" t="s">
        <v>1559</v>
      </c>
    </row>
    <row customHeight="1" ht="11.25">
      <c r="A9" s="835" t="s">
        <v>2422</v>
      </c>
      <c r="B9" s="835" t="s">
        <v>1565</v>
      </c>
    </row>
    <row customHeight="1" ht="11.25">
      <c r="A10" s="835" t="s">
        <v>2423</v>
      </c>
      <c r="B10" s="835" t="s">
        <v>1569</v>
      </c>
    </row>
    <row customHeight="1" ht="11.25">
      <c r="A11" s="835" t="s">
        <v>2424</v>
      </c>
      <c r="B11" s="835"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BE958-6FC1-D89E-2B9F-0.73EFA0BA}"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3" t="s">
        <v>2333</v>
      </c>
      <c r="B1" s="373" t="s">
        <v>2334</v>
      </c>
      <c r="C1" s="373" t="s">
        <v>2335</v>
      </c>
      <c r="D1" s="373" t="s">
        <v>2336</v>
      </c>
      <c r="E1" s="0" t="s">
        <v>2337</v>
      </c>
      <c r="F1" s="0" t="s">
        <v>2338</v>
      </c>
      <c r="G1" s="0" t="s">
        <v>2339</v>
      </c>
    </row>
    <row customHeight="1" ht="11.25">
      <c r="A2" s="0" t="s">
        <v>16</v>
      </c>
      <c r="B2" s="0" t="s">
        <v>100</v>
      </c>
      <c r="C2" s="0" t="s">
        <v>2340</v>
      </c>
      <c r="D2" s="0" t="s">
        <v>100</v>
      </c>
      <c r="E2" s="0" t="s">
        <v>2340</v>
      </c>
      <c r="F2" s="0" t="s">
        <v>2341</v>
      </c>
      <c r="G2" s="0" t="s">
        <v>110</v>
      </c>
    </row>
    <row customHeight="1" ht="11.25">
      <c r="A3" s="0" t="s">
        <v>16</v>
      </c>
      <c r="B3" s="0" t="s">
        <v>100</v>
      </c>
      <c r="C3" s="0" t="s">
        <v>2340</v>
      </c>
      <c r="D3" s="0" t="s">
        <v>2342</v>
      </c>
      <c r="E3" s="0" t="s">
        <v>2343</v>
      </c>
      <c r="F3" s="0" t="s">
        <v>2344</v>
      </c>
      <c r="G3" s="0" t="s">
        <v>111</v>
      </c>
    </row>
    <row customHeight="1" ht="11.25">
      <c r="A4" s="0" t="s">
        <v>16</v>
      </c>
      <c r="B4" s="0" t="s">
        <v>100</v>
      </c>
      <c r="C4" s="0" t="s">
        <v>2340</v>
      </c>
      <c r="D4" s="0" t="s">
        <v>2345</v>
      </c>
      <c r="E4" s="0" t="s">
        <v>2346</v>
      </c>
      <c r="F4" s="0" t="s">
        <v>2344</v>
      </c>
      <c r="G4" s="0" t="s">
        <v>90</v>
      </c>
    </row>
    <row customHeight="1" ht="11.25">
      <c r="A5" s="0" t="s">
        <v>16</v>
      </c>
      <c r="B5" s="0" t="s">
        <v>100</v>
      </c>
      <c r="C5" s="0" t="s">
        <v>2340</v>
      </c>
      <c r="D5" s="0" t="s">
        <v>2347</v>
      </c>
      <c r="E5" s="0" t="s">
        <v>2348</v>
      </c>
      <c r="F5" s="0" t="s">
        <v>2344</v>
      </c>
      <c r="G5" s="0" t="s">
        <v>91</v>
      </c>
    </row>
    <row customHeight="1" ht="11.25">
      <c r="A6" s="0" t="s">
        <v>16</v>
      </c>
      <c r="B6" s="0" t="s">
        <v>100</v>
      </c>
      <c r="C6" s="0" t="s">
        <v>2340</v>
      </c>
      <c r="D6" s="0" t="s">
        <v>2349</v>
      </c>
      <c r="E6" s="0" t="s">
        <v>2350</v>
      </c>
      <c r="F6" s="0" t="s">
        <v>2344</v>
      </c>
      <c r="G6" s="0" t="s">
        <v>112</v>
      </c>
    </row>
    <row customHeight="1" ht="11.25">
      <c r="A7" s="0" t="s">
        <v>16</v>
      </c>
      <c r="B7" s="0" t="s">
        <v>100</v>
      </c>
      <c r="C7" s="0" t="s">
        <v>2340</v>
      </c>
      <c r="D7" s="0" t="s">
        <v>2351</v>
      </c>
      <c r="E7" s="0" t="s">
        <v>2352</v>
      </c>
      <c r="F7" s="0" t="s">
        <v>2344</v>
      </c>
      <c r="G7" s="0" t="s">
        <v>92</v>
      </c>
    </row>
    <row customHeight="1" ht="11.25">
      <c r="A8" s="0" t="s">
        <v>16</v>
      </c>
      <c r="B8" s="0" t="s">
        <v>100</v>
      </c>
      <c r="C8" s="0" t="s">
        <v>2340</v>
      </c>
      <c r="D8" s="0" t="s">
        <v>2353</v>
      </c>
      <c r="E8" s="0" t="s">
        <v>2354</v>
      </c>
      <c r="F8" s="0" t="s">
        <v>2344</v>
      </c>
      <c r="G8" s="0" t="s">
        <v>93</v>
      </c>
    </row>
    <row customHeight="1" ht="11.25">
      <c r="A9" s="0" t="s">
        <v>16</v>
      </c>
      <c r="B9" s="0" t="s">
        <v>100</v>
      </c>
      <c r="C9" s="0" t="s">
        <v>2340</v>
      </c>
      <c r="D9" s="0" t="s">
        <v>2355</v>
      </c>
      <c r="E9" s="0" t="s">
        <v>2356</v>
      </c>
      <c r="F9" s="0" t="s">
        <v>2344</v>
      </c>
      <c r="G9" s="0" t="s">
        <v>113</v>
      </c>
    </row>
    <row customHeight="1" ht="11.25">
      <c r="A10" s="0" t="s">
        <v>16</v>
      </c>
      <c r="B10" s="0" t="s">
        <v>100</v>
      </c>
      <c r="C10" s="0" t="s">
        <v>2340</v>
      </c>
      <c r="D10" s="0" t="s">
        <v>2357</v>
      </c>
      <c r="E10" s="0" t="s">
        <v>2358</v>
      </c>
      <c r="F10" s="0" t="s">
        <v>2359</v>
      </c>
      <c r="G10" s="0" t="s">
        <v>149</v>
      </c>
    </row>
    <row customHeight="1" ht="11.25">
      <c r="A11" s="0" t="s">
        <v>16</v>
      </c>
      <c r="B11" s="0" t="s">
        <v>100</v>
      </c>
      <c r="C11" s="0" t="s">
        <v>2340</v>
      </c>
      <c r="D11" s="0" t="s">
        <v>2360</v>
      </c>
      <c r="E11" s="0" t="s">
        <v>2361</v>
      </c>
      <c r="F11" s="0" t="s">
        <v>2344</v>
      </c>
      <c r="G11" s="0" t="s">
        <v>150</v>
      </c>
    </row>
    <row customHeight="1" ht="11.25">
      <c r="A12" s="0" t="s">
        <v>16</v>
      </c>
      <c r="B12" s="0" t="s">
        <v>100</v>
      </c>
      <c r="C12" s="0" t="s">
        <v>2340</v>
      </c>
      <c r="D12" s="0" t="s">
        <v>2362</v>
      </c>
      <c r="E12" s="0" t="s">
        <v>2363</v>
      </c>
      <c r="F12" s="0" t="s">
        <v>2344</v>
      </c>
      <c r="G12" s="0" t="s">
        <v>151</v>
      </c>
    </row>
    <row customHeight="1" ht="11.25">
      <c r="A13" s="0" t="s">
        <v>16</v>
      </c>
      <c r="B13" s="0" t="s">
        <v>100</v>
      </c>
      <c r="C13" s="0" t="s">
        <v>2340</v>
      </c>
      <c r="D13" s="0" t="s">
        <v>2364</v>
      </c>
      <c r="E13" s="0" t="s">
        <v>2365</v>
      </c>
      <c r="F13" s="0" t="s">
        <v>2344</v>
      </c>
      <c r="G13" s="0" t="s">
        <v>152</v>
      </c>
    </row>
    <row customHeight="1" ht="11.25">
      <c r="A14" s="0" t="s">
        <v>16</v>
      </c>
      <c r="B14" s="0" t="s">
        <v>100</v>
      </c>
      <c r="C14" s="0" t="s">
        <v>2340</v>
      </c>
      <c r="D14" s="0" t="s">
        <v>2366</v>
      </c>
      <c r="E14" s="0" t="s">
        <v>2367</v>
      </c>
      <c r="F14" s="0" t="s">
        <v>2344</v>
      </c>
      <c r="G14" s="0" t="s">
        <v>153</v>
      </c>
    </row>
    <row customHeight="1" ht="11.25">
      <c r="A15" s="0" t="s">
        <v>16</v>
      </c>
      <c r="B15" s="0" t="s">
        <v>100</v>
      </c>
      <c r="C15" s="0" t="s">
        <v>2340</v>
      </c>
      <c r="D15" s="0" t="s">
        <v>2368</v>
      </c>
      <c r="E15" s="0" t="s">
        <v>2369</v>
      </c>
      <c r="F15" s="0" t="s">
        <v>2344</v>
      </c>
      <c r="G15" s="0" t="s">
        <v>154</v>
      </c>
    </row>
    <row customHeight="1" ht="11.25">
      <c r="A16" s="0" t="s">
        <v>16</v>
      </c>
      <c r="B16" s="0" t="s">
        <v>100</v>
      </c>
      <c r="C16" s="0" t="s">
        <v>2340</v>
      </c>
      <c r="D16" s="0" t="s">
        <v>101</v>
      </c>
      <c r="E16" s="0" t="s">
        <v>102</v>
      </c>
      <c r="F16" s="0" t="s">
        <v>2370</v>
      </c>
      <c r="G16" s="0" t="s">
        <v>99</v>
      </c>
    </row>
    <row customHeight="1" ht="11.25">
      <c r="A17" s="0" t="s">
        <v>16</v>
      </c>
      <c r="B17" s="0" t="s">
        <v>100</v>
      </c>
      <c r="C17" s="0" t="s">
        <v>2340</v>
      </c>
      <c r="D17" s="0" t="s">
        <v>2371</v>
      </c>
      <c r="E17" s="0" t="s">
        <v>2372</v>
      </c>
      <c r="F17" s="0" t="s">
        <v>2344</v>
      </c>
      <c r="G17" s="0" t="s">
        <v>1478</v>
      </c>
    </row>
    <row customHeight="1" ht="11.25">
      <c r="A18" s="0" t="s">
        <v>16</v>
      </c>
      <c r="B18" s="0" t="s">
        <v>100</v>
      </c>
      <c r="C18" s="0" t="s">
        <v>2340</v>
      </c>
      <c r="D18" s="0" t="s">
        <v>2373</v>
      </c>
      <c r="E18" s="0" t="s">
        <v>2374</v>
      </c>
      <c r="F18" s="0" t="s">
        <v>2344</v>
      </c>
      <c r="G18" s="0" t="s">
        <v>1490</v>
      </c>
    </row>
    <row customHeight="1" ht="11.25">
      <c r="A19" s="0" t="s">
        <v>16</v>
      </c>
      <c r="B19" s="0" t="s">
        <v>100</v>
      </c>
      <c r="C19" s="0" t="s">
        <v>2340</v>
      </c>
      <c r="D19" s="0" t="s">
        <v>2375</v>
      </c>
      <c r="E19" s="0" t="s">
        <v>2376</v>
      </c>
      <c r="F19" s="0" t="s">
        <v>2344</v>
      </c>
      <c r="G19" s="0" t="s">
        <v>1504</v>
      </c>
    </row>
    <row customHeight="1" ht="11.25">
      <c r="A20" s="0" t="s">
        <v>16</v>
      </c>
      <c r="B20" s="0" t="s">
        <v>100</v>
      </c>
      <c r="C20" s="0" t="s">
        <v>2340</v>
      </c>
      <c r="D20" s="0" t="s">
        <v>2377</v>
      </c>
      <c r="E20" s="0" t="s">
        <v>2378</v>
      </c>
      <c r="F20" s="0" t="s">
        <v>2344</v>
      </c>
      <c r="G20" s="0" t="s">
        <v>1516</v>
      </c>
    </row>
    <row customHeight="1" ht="11.25">
      <c r="A21" s="0" t="s">
        <v>16</v>
      </c>
      <c r="B21" s="0" t="s">
        <v>100</v>
      </c>
      <c r="C21" s="0" t="s">
        <v>2340</v>
      </c>
      <c r="D21" s="0" t="s">
        <v>2379</v>
      </c>
      <c r="E21" s="0" t="s">
        <v>2380</v>
      </c>
      <c r="F21" s="0" t="s">
        <v>2344</v>
      </c>
      <c r="G21" s="0" t="s">
        <v>1525</v>
      </c>
    </row>
    <row customHeight="1" ht="11.25">
      <c r="A22" s="0" t="s">
        <v>16</v>
      </c>
      <c r="B22" s="0" t="s">
        <v>100</v>
      </c>
      <c r="C22" s="0" t="s">
        <v>2340</v>
      </c>
      <c r="D22" s="0" t="s">
        <v>2381</v>
      </c>
      <c r="E22" s="0" t="s">
        <v>2382</v>
      </c>
      <c r="F22" s="0" t="s">
        <v>2344</v>
      </c>
      <c r="G22" s="0" t="s">
        <v>1541</v>
      </c>
    </row>
    <row customHeight="1" ht="11.25">
      <c r="A23" s="0" t="s">
        <v>16</v>
      </c>
      <c r="B23" s="0" t="s">
        <v>2383</v>
      </c>
      <c r="C23" s="0" t="s">
        <v>2384</v>
      </c>
      <c r="D23" s="0" t="s">
        <v>2383</v>
      </c>
      <c r="E23" s="0" t="s">
        <v>2384</v>
      </c>
      <c r="F23" s="0" t="s">
        <v>2385</v>
      </c>
      <c r="G23" s="0"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C68E2-A97B-C7B9-0195-0.026778F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2425</v>
      </c>
      <c r="B1" s="835" t="s">
        <v>2426</v>
      </c>
      <c r="C1" s="835" t="s">
        <v>1177</v>
      </c>
    </row>
    <row customHeight="1" ht="11.25">
      <c r="A2" s="835">
        <v>4189678</v>
      </c>
      <c r="B2" s="835" t="s">
        <v>2427</v>
      </c>
      <c r="C2" s="835" t="s">
        <v>2428</v>
      </c>
    </row>
    <row customHeight="1" ht="11.25">
      <c r="A3" s="835">
        <v>4190415</v>
      </c>
      <c r="B3" s="835" t="s">
        <v>2429</v>
      </c>
      <c r="C3" s="835" t="s">
        <v>2428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B279B-6C75-C4C8-D6A9-0.8BAD317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2430</v>
      </c>
      <c r="B1" s="163" t="s">
        <v>2431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1FBCB-F79E-E355-72F4-0.E2BA4FD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2432</v>
      </c>
      <c r="B1" s="0" t="b">
        <v>1</v>
      </c>
    </row>
    <row customHeight="1" ht="11.25">
      <c r="A2" s="0" t="s">
        <v>2433</v>
      </c>
      <c r="B2" s="0" t="b">
        <v>0</v>
      </c>
    </row>
    <row customHeight="1" ht="11.25">
      <c r="A3" s="0" t="s">
        <v>2434</v>
      </c>
      <c r="B3" s="0" t="b">
        <v>1</v>
      </c>
    </row>
    <row customHeight="1" ht="11.25">
      <c r="A4" s="0" t="s">
        <v>2435</v>
      </c>
      <c r="B4" s="0" t="b">
        <v>0</v>
      </c>
    </row>
    <row customHeight="1" ht="11.25">
      <c r="A5" s="0" t="s">
        <v>2436</v>
      </c>
      <c r="B5" s="0" t="b">
        <v>0</v>
      </c>
    </row>
    <row customHeight="1" ht="11.25">
      <c r="A6" s="0" t="s">
        <v>2437</v>
      </c>
      <c r="B6" s="0" t="b">
        <v>0</v>
      </c>
    </row>
    <row customHeight="1" ht="11.25">
      <c r="A7" s="0" t="s">
        <v>2438</v>
      </c>
      <c r="B7" s="0" t="b">
        <v>0</v>
      </c>
    </row>
    <row customHeight="1" ht="11.25">
      <c r="A8" s="0" t="s">
        <v>2439</v>
      </c>
      <c r="B8" s="0" t="b">
        <v>0</v>
      </c>
    </row>
    <row customHeight="1" ht="11.25">
      <c r="A9" s="0" t="s">
        <v>2440</v>
      </c>
      <c r="B9" s="0" t="b">
        <v>0</v>
      </c>
    </row>
    <row customHeight="1" ht="11.25">
      <c r="A10" s="0" t="s">
        <v>2441</v>
      </c>
      <c r="B10" s="0" t="b">
        <v>0</v>
      </c>
    </row>
    <row customHeight="1" ht="11.25">
      <c r="A11" s="0" t="s">
        <v>2442</v>
      </c>
      <c r="B11" s="0" t="b">
        <v>0</v>
      </c>
    </row>
    <row customHeight="1" ht="11.25">
      <c r="A12" s="0" t="s">
        <v>2443</v>
      </c>
      <c r="B12" s="0" t="b">
        <v>0</v>
      </c>
    </row>
    <row customHeight="1" ht="11.25">
      <c r="A13" s="0" t="s">
        <v>2444</v>
      </c>
      <c r="B13" s="0" t="b">
        <v>0</v>
      </c>
    </row>
    <row customHeight="1" ht="11.25">
      <c r="A14" s="0" t="s">
        <v>2445</v>
      </c>
      <c r="B14" s="0" t="b">
        <v>1</v>
      </c>
    </row>
    <row customHeight="1" ht="11.25">
      <c r="A15" s="0" t="s">
        <v>2446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59D13-A084-E273-0363-0.9A1F3BE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ED414-BB59-38DF-5661-0.0F0FC54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2447</v>
      </c>
      <c r="B1" s="67" t="s">
        <v>2448</v>
      </c>
    </row>
    <row customHeight="1" ht="11.25">
      <c r="A2" s="64" t="s">
        <v>2449</v>
      </c>
      <c r="B2" s="64" t="s">
        <v>2450</v>
      </c>
    </row>
    <row customHeight="1" ht="11.25">
      <c r="A3" s="64" t="s">
        <v>2451</v>
      </c>
      <c r="B3" s="64" t="s">
        <v>2452</v>
      </c>
    </row>
    <row customHeight="1" ht="11.25">
      <c r="A4" s="64" t="s">
        <v>2453</v>
      </c>
      <c r="B4" s="64" t="s">
        <v>2454</v>
      </c>
    </row>
    <row customHeight="1" ht="11.25">
      <c r="A5" s="64" t="s">
        <v>2455</v>
      </c>
      <c r="B5" s="64" t="s">
        <v>2456</v>
      </c>
    </row>
    <row customHeight="1" ht="11.25">
      <c r="A6" s="64" t="s">
        <v>2457</v>
      </c>
      <c r="B6" s="64" t="s">
        <v>2458</v>
      </c>
    </row>
    <row customHeight="1" ht="11.25">
      <c r="A7" s="64" t="s">
        <v>2459</v>
      </c>
      <c r="B7" s="64" t="s">
        <v>2460</v>
      </c>
    </row>
    <row customHeight="1" ht="11.25">
      <c r="A8" s="64" t="s">
        <v>2461</v>
      </c>
      <c r="B8" s="64" t="s">
        <v>2462</v>
      </c>
    </row>
    <row customHeight="1" ht="11.25">
      <c r="A9" s="64" t="s">
        <v>2463</v>
      </c>
      <c r="B9" s="64" t="s">
        <v>2464</v>
      </c>
    </row>
    <row customHeight="1" ht="11.25">
      <c r="A10" s="64" t="s">
        <v>2465</v>
      </c>
      <c r="B10" s="64" t="s">
        <v>2466</v>
      </c>
    </row>
    <row customHeight="1" ht="11.25">
      <c r="A11" s="64" t="s">
        <v>2467</v>
      </c>
      <c r="B11" s="64" t="s">
        <v>2468</v>
      </c>
    </row>
    <row customHeight="1" ht="11.25">
      <c r="A12" s="64" t="s">
        <v>2469</v>
      </c>
      <c r="B12" s="64" t="s">
        <v>2470</v>
      </c>
    </row>
    <row customHeight="1" ht="11.25">
      <c r="A13" s="64" t="s">
        <v>2471</v>
      </c>
      <c r="B13" s="64" t="s">
        <v>2472</v>
      </c>
    </row>
    <row customHeight="1" ht="11.25">
      <c r="A14" s="64" t="s">
        <v>2473</v>
      </c>
      <c r="B14" s="64" t="s">
        <v>2474</v>
      </c>
    </row>
    <row customHeight="1" ht="11.25">
      <c r="A15" s="64" t="s">
        <v>2475</v>
      </c>
      <c r="B15" s="64" t="s">
        <v>2476</v>
      </c>
    </row>
    <row customHeight="1" ht="11.25">
      <c r="A16" s="64" t="s">
        <v>2477</v>
      </c>
      <c r="B16" s="64" t="s">
        <v>2478</v>
      </c>
    </row>
    <row customHeight="1" ht="11.25">
      <c r="A17" s="64" t="s">
        <v>2479</v>
      </c>
      <c r="B17" s="64" t="s">
        <v>2480</v>
      </c>
    </row>
    <row customHeight="1" ht="11.25">
      <c r="A18" s="64" t="s">
        <v>2481</v>
      </c>
      <c r="B18" s="64" t="s">
        <v>2482</v>
      </c>
    </row>
    <row customHeight="1" ht="11.25">
      <c r="A19" s="64" t="s">
        <v>2483</v>
      </c>
      <c r="B19" s="64" t="s">
        <v>2484</v>
      </c>
    </row>
    <row customHeight="1" ht="11.25">
      <c r="A20" s="64" t="s">
        <v>2485</v>
      </c>
      <c r="B20" s="64" t="s">
        <v>2486</v>
      </c>
    </row>
    <row customHeight="1" ht="11.25">
      <c r="A21" s="64" t="s">
        <v>2487</v>
      </c>
      <c r="B21" s="64" t="s">
        <v>2488</v>
      </c>
    </row>
    <row customHeight="1" ht="11.25">
      <c r="A22" s="64" t="s">
        <v>2489</v>
      </c>
      <c r="B22" s="64" t="s">
        <v>2490</v>
      </c>
    </row>
    <row customHeight="1" ht="11.25">
      <c r="A23" s="64" t="s">
        <v>2491</v>
      </c>
      <c r="B23" s="64" t="s">
        <v>2492</v>
      </c>
    </row>
    <row customHeight="1" ht="11.25">
      <c r="A24" s="64" t="s">
        <v>2493</v>
      </c>
      <c r="B24" s="64" t="s">
        <v>2494</v>
      </c>
    </row>
    <row customHeight="1" ht="11.25">
      <c r="A25" s="64" t="s">
        <v>2495</v>
      </c>
      <c r="B25" s="64" t="s">
        <v>2496</v>
      </c>
    </row>
    <row customHeight="1" ht="11.25">
      <c r="A26" s="64" t="s">
        <v>2497</v>
      </c>
      <c r="B26" s="64" t="s">
        <v>2498</v>
      </c>
    </row>
    <row customHeight="1" ht="11.25">
      <c r="A27" s="64" t="s">
        <v>2499</v>
      </c>
      <c r="B27" s="64" t="s">
        <v>2500</v>
      </c>
    </row>
    <row customHeight="1" ht="11.25">
      <c r="A28" s="64" t="s">
        <v>2501</v>
      </c>
      <c r="B28" s="64" t="s">
        <v>2502</v>
      </c>
    </row>
    <row customHeight="1" ht="11.25">
      <c r="A29" s="64" t="s">
        <v>2503</v>
      </c>
      <c r="B29" s="64" t="s">
        <v>2504</v>
      </c>
    </row>
    <row customHeight="1" ht="11.25">
      <c r="A30" s="64" t="s">
        <v>2505</v>
      </c>
      <c r="B30" s="64" t="s">
        <v>2506</v>
      </c>
    </row>
    <row customHeight="1" ht="11.25">
      <c r="A31" s="64" t="s">
        <v>2507</v>
      </c>
      <c r="B31" s="64" t="s">
        <v>2508</v>
      </c>
    </row>
    <row customHeight="1" ht="11.25">
      <c r="A32" s="64" t="s">
        <v>2509</v>
      </c>
      <c r="B32" s="64" t="s">
        <v>2510</v>
      </c>
    </row>
    <row customHeight="1" ht="11.25">
      <c r="A33" s="64" t="s">
        <v>2511</v>
      </c>
      <c r="B33" s="64" t="s">
        <v>2512</v>
      </c>
    </row>
    <row customHeight="1" ht="11.25">
      <c r="A34" s="64" t="s">
        <v>2513</v>
      </c>
      <c r="B34" s="64" t="s">
        <v>2514</v>
      </c>
    </row>
    <row customHeight="1" ht="11.25">
      <c r="A35" s="64" t="s">
        <v>2515</v>
      </c>
      <c r="B35" s="64" t="s">
        <v>2516</v>
      </c>
    </row>
    <row customHeight="1" ht="11.25">
      <c r="A36" s="64" t="s">
        <v>2517</v>
      </c>
      <c r="B36" s="64" t="s">
        <v>2518</v>
      </c>
    </row>
    <row customHeight="1" ht="11.25">
      <c r="A37" s="64" t="s">
        <v>2519</v>
      </c>
      <c r="B37" s="64" t="s">
        <v>2520</v>
      </c>
    </row>
    <row customHeight="1" ht="11.25">
      <c r="A38" s="64" t="s">
        <v>2521</v>
      </c>
      <c r="B38" s="64" t="s">
        <v>2522</v>
      </c>
    </row>
    <row customHeight="1" ht="11.25">
      <c r="A39" s="64" t="s">
        <v>2523</v>
      </c>
      <c r="B39" s="64" t="s">
        <v>2524</v>
      </c>
    </row>
    <row customHeight="1" ht="11.25">
      <c r="A40" s="64" t="s">
        <v>2525</v>
      </c>
      <c r="B40" s="64" t="s">
        <v>2526</v>
      </c>
    </row>
    <row customHeight="1" ht="11.25">
      <c r="A41" s="64" t="s">
        <v>2527</v>
      </c>
      <c r="B41" s="64" t="s">
        <v>2528</v>
      </c>
    </row>
    <row customHeight="1" ht="11.25">
      <c r="A42" s="64" t="s">
        <v>2529</v>
      </c>
      <c r="B42" s="64" t="s">
        <v>2530</v>
      </c>
    </row>
    <row customHeight="1" ht="11.25">
      <c r="A43" s="64" t="s">
        <v>2531</v>
      </c>
      <c r="B43" s="64" t="s">
        <v>2532</v>
      </c>
    </row>
    <row customHeight="1" ht="11.25">
      <c r="A44" s="64" t="s">
        <v>2533</v>
      </c>
      <c r="B44" s="64" t="s">
        <v>2534</v>
      </c>
    </row>
    <row customHeight="1" ht="11.25">
      <c r="A45" s="64" t="s">
        <v>2535</v>
      </c>
      <c r="B45" s="64" t="s">
        <v>2536</v>
      </c>
    </row>
    <row customHeight="1" ht="11.25">
      <c r="A46" s="64" t="s">
        <v>2537</v>
      </c>
      <c r="B46" s="64" t="s">
        <v>2538</v>
      </c>
    </row>
    <row customHeight="1" ht="11.25">
      <c r="A47" s="64" t="s">
        <v>2539</v>
      </c>
      <c r="B47" s="64" t="s">
        <v>2540</v>
      </c>
    </row>
    <row customHeight="1" ht="11.25">
      <c r="A48" s="64" t="s">
        <v>2541</v>
      </c>
      <c r="B48" s="64" t="s">
        <v>2542</v>
      </c>
    </row>
    <row customHeight="1" ht="11.25">
      <c r="A49" s="64" t="s">
        <v>2543</v>
      </c>
      <c r="B49" s="64" t="s">
        <v>2544</v>
      </c>
    </row>
    <row customHeight="1" ht="11.25">
      <c r="A50" s="64" t="s">
        <v>2545</v>
      </c>
      <c r="B50" s="64" t="s">
        <v>2546</v>
      </c>
    </row>
    <row customHeight="1" ht="11.25">
      <c r="A51" s="64" t="s">
        <v>2547</v>
      </c>
      <c r="B51" s="64" t="s">
        <v>2548</v>
      </c>
    </row>
    <row customHeight="1" ht="11.25">
      <c r="A52" s="64" t="s">
        <v>2549</v>
      </c>
      <c r="B52" s="64" t="s">
        <v>2550</v>
      </c>
    </row>
    <row customHeight="1" ht="11.25">
      <c r="A53" s="64" t="s">
        <v>2551</v>
      </c>
      <c r="B53" s="64" t="s">
        <v>2552</v>
      </c>
    </row>
    <row customHeight="1" ht="11.25">
      <c r="A54" s="64" t="s">
        <v>2553</v>
      </c>
      <c r="B54" s="64" t="s">
        <v>2554</v>
      </c>
    </row>
    <row customHeight="1" ht="11.25">
      <c r="A55" s="64" t="s">
        <v>2555</v>
      </c>
      <c r="B55" s="64" t="s">
        <v>2556</v>
      </c>
    </row>
    <row customHeight="1" ht="11.25">
      <c r="A56" s="64" t="s">
        <v>2557</v>
      </c>
      <c r="B56" s="64" t="s">
        <v>2558</v>
      </c>
    </row>
    <row customHeight="1" ht="11.25">
      <c r="A57" s="64" t="s">
        <v>2559</v>
      </c>
      <c r="B57" s="64" t="s">
        <v>2560</v>
      </c>
    </row>
    <row customHeight="1" ht="11.25">
      <c r="A58" s="64" t="s">
        <v>2561</v>
      </c>
      <c r="B58" s="64" t="s">
        <v>2562</v>
      </c>
    </row>
    <row customHeight="1" ht="11.25">
      <c r="A59" s="64" t="s">
        <v>2563</v>
      </c>
      <c r="B59" s="64" t="s">
        <v>2564</v>
      </c>
    </row>
    <row customHeight="1" ht="11.25">
      <c r="A60" s="64" t="s">
        <v>2565</v>
      </c>
      <c r="B60" s="64" t="s">
        <v>2566</v>
      </c>
    </row>
    <row customHeight="1" ht="11.25">
      <c r="A61" s="64"/>
      <c r="B61" s="64" t="s">
        <v>2567</v>
      </c>
    </row>
    <row customHeight="1" ht="11.25">
      <c r="A62" s="64"/>
      <c r="B62" s="64" t="s">
        <v>2568</v>
      </c>
    </row>
    <row customHeight="1" ht="11.25">
      <c r="A63" s="64"/>
      <c r="B63" s="64" t="s">
        <v>2569</v>
      </c>
    </row>
    <row customHeight="1" ht="11.25">
      <c r="A64" s="64"/>
      <c r="B64" s="64" t="s">
        <v>2570</v>
      </c>
    </row>
    <row customHeight="1" ht="11.25">
      <c r="A65" s="64"/>
      <c r="B65" s="64" t="s">
        <v>2571</v>
      </c>
    </row>
    <row customHeight="1" ht="11.25">
      <c r="A66" s="64"/>
      <c r="B66" s="64" t="s">
        <v>2572</v>
      </c>
    </row>
    <row customHeight="1" ht="11.25">
      <c r="A67" s="64"/>
      <c r="B67" s="64" t="s">
        <v>2573</v>
      </c>
    </row>
    <row customHeight="1" ht="11.25">
      <c r="A68" s="64"/>
      <c r="B68" s="64" t="s">
        <v>2574</v>
      </c>
    </row>
    <row customHeight="1" ht="11.25">
      <c r="A69" s="64"/>
      <c r="B69" s="64" t="s">
        <v>2575</v>
      </c>
    </row>
    <row customHeight="1" ht="11.25">
      <c r="A70" s="64"/>
      <c r="B70" s="64" t="s">
        <v>2576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C77CC-4151-8C39-8B2B-0.CBD2D35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2577</v>
      </c>
    </row>
    <row customHeight="1" ht="90">
      <c r="B2" s="94" t="s">
        <v>2578</v>
      </c>
    </row>
    <row customHeight="1" ht="67.5">
      <c r="B3" s="94" t="s">
        <v>2579</v>
      </c>
    </row>
    <row customHeight="1" ht="33.75">
      <c r="B4" s="94" t="s">
        <v>2580</v>
      </c>
    </row>
    <row customHeight="1" ht="11.25">
      <c r="B5" s="94" t="s">
        <v>2581</v>
      </c>
    </row>
    <row customHeight="1" ht="22.5">
      <c r="B6" s="94" t="s">
        <v>2582</v>
      </c>
    </row>
    <row customHeight="1" ht="22.5">
      <c r="B7" s="94" t="s">
        <v>2583</v>
      </c>
    </row>
    <row customHeight="1" ht="22.5">
      <c r="B8" s="94" t="s">
        <v>2584</v>
      </c>
    </row>
    <row customHeight="1" ht="22.5">
      <c r="B9" s="94" t="s">
        <v>2585</v>
      </c>
    </row>
    <row customHeight="1" ht="56.25">
      <c r="B10" s="94" t="s">
        <v>2586</v>
      </c>
    </row>
    <row customHeight="1" ht="12.75">
      <c r="B11" s="159" t="s">
        <v>2587</v>
      </c>
    </row>
    <row customHeight="1" ht="11.25">
      <c r="B12" s="93" t="s">
        <v>2588</v>
      </c>
    </row>
    <row customHeight="1" ht="22.5">
      <c r="B13" s="94" t="s">
        <v>2589</v>
      </c>
    </row>
    <row customHeight="1" ht="67.5">
      <c r="B14" s="94" t="s">
        <v>2590</v>
      </c>
    </row>
    <row customHeight="1" ht="22.5">
      <c r="B15" s="94" t="s">
        <v>2591</v>
      </c>
    </row>
    <row customHeight="1" ht="11.25">
      <c r="B16" s="93" t="s">
        <v>2592</v>
      </c>
      <c r="D16" s="100"/>
    </row>
    <row customHeight="1" ht="33.75">
      <c r="B17" s="94" t="s">
        <v>2593</v>
      </c>
    </row>
    <row customHeight="1" ht="33.75">
      <c r="B18" s="94" t="s">
        <v>2594</v>
      </c>
    </row>
    <row customHeight="1" ht="11.25">
      <c r="B19" s="94" t="s">
        <v>2595</v>
      </c>
    </row>
    <row customHeight="1" ht="33.75">
      <c r="B20" s="94" t="s">
        <v>2596</v>
      </c>
    </row>
    <row customHeight="1" ht="11.25">
      <c r="B21" s="93" t="s">
        <v>2597</v>
      </c>
    </row>
    <row customHeight="1" ht="11.25">
      <c r="B22" s="94" t="s">
        <v>2598</v>
      </c>
    </row>
    <row r="24" customHeight="1" ht="22.5">
      <c r="B24" s="161" t="s">
        <v>2599</v>
      </c>
    </row>
    <row r="26" customHeight="1" ht="11.25">
      <c r="B26" s="93" t="s">
        <v>2600</v>
      </c>
    </row>
    <row customHeight="1" ht="22.5">
      <c r="B27" s="160" t="s">
        <v>402</v>
      </c>
    </row>
    <row customHeight="1" ht="56.25">
      <c r="B28" s="160" t="s">
        <v>2601</v>
      </c>
    </row>
    <row customHeight="1" ht="11.25">
      <c r="B29" s="210" t="s">
        <v>2602</v>
      </c>
    </row>
    <row customHeight="1" ht="22.5">
      <c r="B30" s="160" t="s">
        <v>2603</v>
      </c>
    </row>
    <row r="32" customHeight="1" ht="11.25">
      <c r="A32" s="188"/>
      <c r="B32" s="189" t="s">
        <v>2604</v>
      </c>
    </row>
    <row customHeight="1" ht="14.25">
      <c r="A33" s="190">
        <v>1</v>
      </c>
      <c r="B33" s="191" t="s">
        <v>2605</v>
      </c>
    </row>
    <row customHeight="1" ht="14.25">
      <c r="A34" s="190">
        <v>2</v>
      </c>
      <c r="B34" s="191" t="s">
        <v>2606</v>
      </c>
    </row>
    <row customHeight="1" ht="11.25">
      <c r="B35" s="189" t="s">
        <v>2607</v>
      </c>
    </row>
    <row customHeight="1" ht="11.25">
      <c r="B36" s="191" t="s">
        <v>2608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27664-FE13-E6C7-26F7-0.7D3C1C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110</v>
      </c>
      <c r="E2" s="2235"/>
      <c r="F2" s="1625"/>
      <c r="G2" s="1620" t="s">
        <v>110</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ИМУП «ПОСЖИЛКОМСЕРВИС»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88</v>
      </c>
      <c r="E11" s="2223" t="s">
        <v>106</v>
      </c>
      <c r="F11" s="2192" t="s">
        <v>88</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