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<sst xmlns="http://schemas.openxmlformats.org/spreadsheetml/2006/main" count="9481" uniqueCount="2594">
  <si>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</si>
  <si>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</si>
  <si>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</si>
  <si>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</si>
  <si>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</si>
  <si>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</si>
  <si>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</si>
  <si>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</si>
  <si>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</si>
  <si>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</si>
  <si>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</si>
  <si>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</si>
  <si>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</si>
  <si>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</si>
  <si>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</si>
  <si>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</si>
  <si>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</si>
  <si>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</si>
  <si>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</si>
  <si>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</si>
  <si>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</si>
  <si>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</si>
  <si>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</si>
  <si>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</si>
  <si>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</si>
  <si>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</si>
  <si>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</si>
  <si>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</si>
  <si>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</si>
  <si>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</si>
  <si>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</si>
  <si>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</si>
  <si>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</si>
  <si>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</si>
  <si>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</si>
  <si>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</si>
  <si>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</si>
  <si>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</si>
  <si>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</si>
  <si>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</si>
  <si>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</si>
  <si>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</si>
  <si>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</si>
  <si>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</si>
  <si>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</si>
  <si>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</si>
  <si>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</si>
  <si>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</si>
  <si>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</si>
  <si>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</si>
  <si>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</si>
  <si>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</si>
  <si>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</si>
  <si>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</si>
  <si>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</si>
  <si>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</si>
  <si>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</si>
  <si>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</si>
  <si>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</si>
  <si>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</si>
  <si>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</si>
  <si>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</si>
  <si>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</si>
  <si>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</si>
  <si>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</si>
  <si>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</si>
  <si>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</si>
  <si>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</si>
  <si>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</si>
  <si>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</si>
  <si>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</si>
  <si>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</si>
  <si>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</si>
  <si>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</si>
  <si>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</si>
  <si>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</si>
  <si>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</si>
  <si>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</si>
  <si>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</si>
  <si>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</si>
  <si>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</si>
  <si>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</si>
  <si>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</si>
  <si>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</si>
  <si>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</si>
  <si>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</si>
  <si>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</si>
  <si>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</si>
  <si>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</si>
  <si>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</si>
  <si>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</si>
  <si>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</si>
  <si>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</si>
  <si>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</si>
  <si>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</si>
  <si>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</si>
  <si>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</si>
  <si>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</si>
  <si>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</si>
  <si>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</si>
  <si>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</si>
  <si>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</si>
  <si>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</si>
  <si>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</si>
  <si>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</si>
  <si>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</si>
  <si>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</si>
  <si>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</si>
  <si>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</si>
  <si>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</si>
  <si>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</si>
  <si>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</si>
  <si>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</si>
  <si>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</si>
  <si>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</si>
  <si>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</si>
  <si>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</si>
  <si>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</si>
  <si>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</si>
  <si>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</si>
  <si>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</si>
  <si>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</si>
  <si>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</si>
  <si>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</si>
  <si>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</si>
  <si>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</si>
  <si>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</si>
  <si>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</si>
  <si>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</si>
  <si>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</si>
  <si>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</si>
  <si>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</si>
  <si>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</si>
  <si>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</si>
  <si>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</si>
  <si>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</si>
  <si>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</si>
  <si>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</si>
  <si>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</si>
  <si>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</si>
  <si>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</si>
  <si>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</si>
  <si>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</si>
  <si>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</si>
  <si>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</si>
  <si>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</si>
  <si>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</si>
  <si>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</si>
  <si>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</si>
  <si>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</si>
  <si>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</si>
  <si>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</si>
  <si>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</si>
  <si>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</si>
  <si>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</si>
  <si>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</si>
  <si>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</si>
  <si>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</si>
  <si>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</si>
  <si>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</si>
  <si>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</si>
  <si>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</si>
  <si>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</si>
  <si>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</si>
  <si>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</si>
  <si>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</si>
  <si>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</si>
  <si>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</si>
  <si>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</si>
  <si>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</si>
  <si>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</si>
  <si>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</si>
  <si>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</si>
  <si>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</si>
  <si>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</si>
  <si>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</si>
  <si>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</si>
  <si>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</si>
  <si>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</si>
  <si>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</si>
  <si>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</si>
  <si>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</si>
  <si>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</si>
  <si>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</si>
  <si>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</si>
  <si>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</si>
  <si>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</si>
  <si>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</si>
  <si>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</si>
  <si>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</si>
  <si>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</si>
  <si>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</si>
  <si>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</si>
  <si>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</si>
  <si>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</si>
  <si>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</si>
  <si>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</si>
  <si>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</si>
  <si>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</si>
  <si>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</si>
  <si>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</si>
  <si>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</si>
  <si>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</si>
  <si>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</si>
  <si>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</si>
  <si>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</si>
  <si>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</si>
  <si>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</si>
  <si>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</si>
  <si>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</si>
  <si>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</si>
  <si>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</si>
  <si>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</si>
  <si>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</si>
  <si>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</si>
  <si>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</si>
  <si>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</si>
  <si>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</si>
  <si>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</si>
  <si>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</si>
  <si>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</si>
  <si>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</si>
  <si>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</si>
  <si>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</si>
  <si>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</si>
  <si>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</si>
  <si>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</si>
  <si>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</si>
  <si>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</si>
  <si>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</si>
  <si>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</si>
  <si>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</si>
  <si>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</si>
  <si>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</si>
  <si>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</si>
  <si>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</si>
  <si>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</si>
  <si>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</si>
  <si>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</si>
  <si>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</si>
  <si>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</si>
  <si>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</si>
  <si>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</si>
  <si>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</si>
  <si>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</si>
  <si>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</si>
  <si>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</si>
  <si>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</si>
  <si>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</si>
  <si>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</si>
  <si>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</si>
  <si>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</si>
  <si>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</si>
  <si>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</si>
  <si>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</si>
  <si>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</si>
  <si>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</si>
  <si>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</si>
  <si>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</si>
  <si>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</si>
  <si>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</si>
  <si>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</si>
  <si>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</si>
  <si>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</si>
  <si>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</si>
  <si>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</si>
  <si>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</si>
  <si>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</si>
  <si>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</si>
  <si>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</si>
  <si>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</si>
  <si>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</si>
  <si>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</si>
  <si>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</si>
  <si>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</si>
  <si>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</si>
  <si>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</si>
  <si>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</si>
  <si>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</si>
  <si>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</si>
  <si>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</si>
  <si>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</si>
  <si>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</si>
  <si>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</si>
  <si>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</si>
  <si>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</si>
  <si>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</si>
  <si>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</si>
  <si>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</si>
  <si>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</si>
  <si>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</si>
  <si>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</si>
  <si>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</si>
  <si>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</si>
  <si>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</si>
  <si>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</si>
  <si>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</si>
  <si>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</si>
  <si>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</si>
  <si>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</si>
  <si>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</si>
  <si>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</si>
  <si>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</si>
  <si>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</si>
  <si>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</si>
  <si>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</si>
  <si>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</si>
  <si>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</si>
  <si>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</si>
  <si>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</si>
  <si>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</si>
  <si>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</si>
  <si>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</si>
  <si>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</si>
  <si>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</si>
  <si>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</si>
  <si>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</si>
  <si>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</si>
  <si>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</si>
  <si>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</si>
  <si>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</si>
  <si>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</si>
  <si>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</si>
  <si>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</si>
  <si>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</si>
  <si>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</si>
  <si>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</si>
  <si>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</si>
  <si>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</si>
  <si>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</si>
  <si>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</si>
  <si>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</si>
  <si>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</si>
  <si>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</si>
  <si>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</si>
  <si>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</si>
  <si>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</si>
  <si>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</si>
  <si>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</si>
  <si>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</si>
  <si>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</si>
  <si>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</si>
  <si>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</si>
  <si>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</si>
  <si>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</si>
  <si>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</si>
  <si>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</si>
  <si>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</si>
  <si>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</si>
  <si>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</si>
  <si>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</si>
  <si>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</si>
  <si>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</si>
  <si>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</si>
  <si>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</si>
  <si>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</si>
  <si>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</si>
  <si>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</si>
  <si>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</si>
  <si>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</si>
  <si>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</si>
  <si>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</si>
  <si>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</si>
  <si>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</si>
  <si>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</si>
  <si>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</si>
  <si>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</si>
  <si>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</si>
  <si>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</si>
  <si>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</si>
  <si>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</si>
  <si>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</si>
  <si>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</si>
  <si>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</si>
  <si>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</si>
  <si>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</si>
  <si>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</si>
  <si>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</si>
  <si>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</si>
  <si>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</si>
  <si>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</si>
  <si>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</si>
  <si>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</si>
  <si>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</si>
  <si>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</si>
  <si>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</si>
  <si>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</si>
  <si>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</si>
  <si>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</si>
  <si>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</si>
  <si>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</si>
  <si>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</si>
  <si>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</si>
  <si>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</si>
  <si>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</si>
  <si>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</si>
  <si>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</si>
  <si>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</si>
  <si>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</si>
  <si>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</si>
  <si>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</si>
  <si>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</si>
  <si>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</si>
  <si>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</si>
  <si>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</si>
  <si>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</si>
  <si>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</si>
  <si>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</si>
  <si>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</si>
  <si>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</si>
  <si>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</si>
  <si>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</si>
  <si>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</si>
  <si>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</si>
  <si>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</si>
  <si>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</si>
  <si>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</si>
  <si>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</si>
  <si>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</si>
  <si>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</si>
  <si>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</si>
  <si>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</si>
  <si>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</si>
  <si>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</si>
  <si>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</si>
  <si>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</si>
  <si>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</si>
  <si>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</si>
  <si>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</si>
  <si>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</si>
  <si>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</si>
  <si>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</si>
  <si>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</si>
  <si>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</si>
  <si>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</si>
  <si>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</si>
  <si>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</si>
  <si>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</si>
  <si>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</si>
  <si>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</si>
  <si>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</si>
  <si>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</si>
  <si>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</si>
  <si>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</si>
  <si>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</si>
  <si>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</si>
  <si>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</si>
  <si>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</si>
  <si>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</si>
  <si>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</si>
  <si>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</si>
  <si>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</si>
  <si>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</si>
  <si>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</si>
  <si>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</si>
  <si>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</si>
  <si>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</si>
  <si>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</si>
  <si>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</si>
  <si>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</si>
  <si>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</si>
  <si>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</si>
  <si>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</si>
  <si>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</si>
  <si>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</si>
  <si>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</si>
  <si>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</si>
  <si>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</si>
  <si>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</si>
  <si>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</si>
  <si>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</si>
  <si>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</si>
  <si>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</si>
  <si>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</si>
  <si>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</si>
  <si>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</si>
  <si>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</si>
  <si>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</si>
  <si>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</si>
  <si>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</si>
  <si>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</si>
  <si>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</si>
  <si>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</si>
  <si>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</si>
  <si>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</si>
  <si>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</si>
  <si>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</si>
  <si>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</si>
  <si>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</si>
  <si>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</si>
  <si>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</si>
  <si>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</si>
  <si>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</si>
  <si>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</si>
  <si>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</si>
  <si>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</si>
  <si>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</si>
  <si>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</si>
  <si>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</si>
  <si>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</si>
  <si>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</si>
  <si>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</si>
  <si>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</si>
  <si>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</si>
  <si>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</si>
  <si>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</si>
  <si>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</si>
  <si>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</si>
  <si>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</si>
  <si>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</si>
  <si>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</si>
  <si>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</si>
  <si>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</si>
  <si>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</si>
  <si>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</si>
  <si>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</si>
  <si>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</si>
  <si>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</si>
  <si>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</si>
  <si>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</si>
  <si>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</si>
  <si>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</si>
  <si>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</si>
  <si>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</si>
  <si>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</si>
  <si>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</si>
  <si>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</si>
  <si>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</si>
  <si>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</si>
  <si>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</si>
  <si>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</si>
  <si>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</si>
  <si>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</si>
  <si>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</si>
  <si>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</si>
  <si>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</si>
  <si>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</si>
  <si>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</si>
  <si>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</si>
  <si>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</si>
  <si>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</si>
  <si>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</si>
  <si>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</si>
  <si>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</si>
  <si>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</si>
  <si>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</si>
  <si>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</si>
  <si>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</si>
  <si>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</si>
  <si>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</si>
  <si>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</si>
  <si>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</si>
  <si>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</si>
  <si>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</si>
  <si>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</si>
  <si>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</si>
  <si>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</si>
  <si>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</si>
  <si>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</si>
  <si>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</si>
  <si>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</si>
  <si>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</si>
  <si>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</si>
  <si>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</si>
  <si>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</si>
  <si>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</si>
  <si>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</si>
  <si>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</si>
  <si>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</si>
  <si>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</si>
  <si>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</si>
  <si>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</si>
  <si>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</si>
  <si>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</si>
  <si>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</si>
  <si>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</si>
  <si>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</si>
  <si>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</si>
  <si>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</si>
  <si>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</si>
  <si>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</si>
  <si>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</si>
  <si>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</si>
  <si>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</si>
  <si>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</si>
  <si>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</si>
  <si>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</si>
  <si>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</si>
  <si>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</si>
  <si>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</si>
  <si>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</si>
  <si>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</si>
  <si>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</si>
  <si>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</si>
  <si>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</si>
  <si>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</si>
  <si>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</si>
  <si>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</si>
  <si>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</si>
  <si>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</si>
  <si>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</si>
  <si>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</si>
  <si>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</si>
  <si>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</si>
  <si>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</si>
  <si>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</si>
  <si>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</si>
  <si>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</si>
  <si>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</si>
  <si>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</si>
  <si>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</si>
  <si>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</si>
  <si>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</si>
  <si>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</si>
  <si>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</si>
  <si>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</si>
  <si>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</si>
  <si>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</si>
  <si>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</si>
  <si>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</si>
  <si>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</si>
  <si>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</si>
  <si>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</si>
  <si>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</si>
  <si>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</si>
  <si>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</si>
  <si>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</si>
  <si>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</si>
  <si>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</si>
  <si>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</si>
  <si>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</si>
  <si>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</si>
  <si>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</si>
  <si>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</si>
  <si>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</si>
  <si>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</si>
  <si>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</si>
  <si>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</si>
  <si>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</si>
  <si>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</si>
  <si>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</si>
  <si>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</si>
  <si>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</si>
  <si>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</si>
  <si>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</si>
  <si>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</si>
  <si>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</si>
  <si>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</si>
  <si>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</si>
  <si>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</si>
  <si>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</si>
  <si>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</si>
  <si>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</si>
  <si>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</si>
  <si>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</si>
  <si>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</si>
  <si>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</si>
  <si>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</si>
  <si>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</si>
  <si>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</si>
  <si>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</si>
  <si>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</si>
  <si>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</si>
  <si>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</si>
  <si>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</si>
  <si>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</si>
  <si>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</si>
  <si>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</si>
  <si>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</si>
  <si>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</si>
  <si>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</si>
  <si>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</si>
  <si>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</si>
  <si>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</si>
  <si>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</si>
  <si>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</si>
  <si>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</si>
  <si>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</si>
  <si>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</si>
  <si>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</si>
  <si>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</si>
  <si>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</si>
  <si>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</si>
  <si>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</si>
  <si>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</si>
  <si>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</si>
  <si>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</si>
  <si>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</si>
  <si>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</si>
  <si>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</si>
  <si>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</si>
  <si>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</si>
  <si>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</si>
  <si>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</si>
  <si>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</si>
  <si>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</si>
  <si>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</si>
  <si>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</si>
  <si>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</si>
  <si>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</si>
  <si>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</si>
  <si>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</si>
  <si>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</si>
  <si>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</si>
  <si>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</si>
  <si>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</si>
  <si>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</si>
  <si>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</si>
  <si>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</si>
  <si>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</si>
  <si>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</si>
  <si>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</si>
  <si>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</si>
  <si>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</si>
  <si>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</si>
  <si>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</si>
  <si>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</si>
  <si>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</si>
  <si>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</si>
  <si>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</si>
  <si>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</si>
  <si>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</si>
  <si>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</si>
  <si>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</si>
  <si>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</si>
  <si>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</si>
  <si>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</si>
  <si>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</si>
  <si>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</si>
  <si>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</si>
  <si>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</si>
  <si>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</si>
  <si>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</si>
  <si>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</si>
  <si>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</si>
  <si>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</si>
  <si>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</si>
  <si>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</si>
  <si>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</si>
  <si>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</si>
  <si>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</si>
  <si>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</si>
  <si>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</si>
  <si>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</si>
  <si>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</si>
  <si>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</si>
  <si>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</si>
  <si>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</si>
  <si>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</si>
  <si>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</si>
  <si>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</si>
  <si>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</si>
  <si>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</si>
  <si>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</si>
  <si>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</si>
  <si>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</si>
  <si>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</si>
  <si>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</si>
  <si>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</si>
  <si>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</si>
  <si>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</si>
  <si>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</si>
  <si>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</si>
  <si>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</si>
  <si>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</si>
  <si>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</si>
  <si>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</si>
  <si>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</si>
  <si>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</si>
  <si>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</si>
  <si>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</si>
  <si>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</si>
  <si>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</si>
  <si>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</si>
  <si>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</si>
  <si>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</si>
  <si>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</si>
  <si>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</si>
  <si>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</si>
  <si>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</si>
  <si>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</si>
  <si>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</si>
  <si>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</si>
  <si>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</si>
  <si>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</si>
  <si>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</si>
  <si>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</si>
  <si>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</si>
  <si>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</si>
  <si>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</si>
  <si>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</si>
  <si>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</si>
  <si>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</si>
  <si>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</si>
  <si>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</si>
  <si>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</si>
  <si>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</si>
  <si>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</si>
  <si>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</si>
  <si>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</si>
  <si>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</si>
  <si>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</si>
  <si>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</si>
  <si>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</si>
  <si>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</si>
  <si>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</si>
  <si>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</si>
  <si>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</si>
  <si>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</si>
  <si>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</si>
  <si>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</si>
  <si>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</si>
  <si>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</si>
  <si>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</si>
  <si>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</si>
  <si>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</si>
  <si>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</si>
  <si>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</si>
  <si>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</si>
  <si>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</si>
  <si>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</si>
  <si>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</si>
  <si>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</si>
  <si>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</si>
  <si>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</si>
  <si>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</si>
  <si>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</si>
  <si>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</si>
  <si>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</si>
  <si>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</si>
  <si>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</si>
  <si>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</si>
  <si>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</si>
  <si>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</si>
  <si>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</si>
  <si>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</si>
  <si>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</si>
  <si>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</si>
  <si>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</si>
  <si>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</si>
  <si>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</si>
  <si>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</si>
  <si>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</si>
  <si>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</si>
  <si>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</si>
  <si>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</si>
  <si>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</si>
  <si>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</si>
  <si>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</si>
  <si>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</si>
  <si>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</si>
  <si>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</si>
  <si>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</si>
  <si>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</si>
  <si>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</si>
  <si>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</si>
  <si>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</si>
  <si>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</si>
  <si>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</si>
  <si>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</si>
  <si>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</si>
  <si>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</si>
  <si>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</si>
  <si>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</si>
  <si>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</si>
  <si>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</si>
  <si>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</si>
  <si>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</si>
  <si>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</si>
  <si>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</si>
  <si>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</si>
  <si>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</si>
  <si>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</si>
  <si>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</si>
  <si>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</si>
  <si>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</si>
  <si>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</si>
  <si>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</si>
  <si>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</si>
  <si>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</si>
  <si>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</si>
  <si>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</si>
  <si>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</si>
  <si>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</si>
  <si>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</si>
  <si>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</si>
  <si>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</si>
  <si>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</si>
  <si>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</si>
  <si>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</si>
  <si>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</si>
  <si>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</si>
  <si>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</si>
  <si>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</si>
  <si>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</si>
  <si>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</si>
  <si>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</si>
  <si>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</si>
  <si>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</si>
  <si>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</si>
  <si>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</si>
  <si>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</si>
  <si>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</si>
  <si>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</si>
  <si>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</si>
  <si>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</si>
  <si>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</si>
  <si>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</si>
  <si>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</si>
  <si>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</si>
  <si>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</si>
  <si>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</si>
  <si>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</si>
  <si>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</si>
  <si>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</si>
  <si>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</si>
  <si>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</si>
  <si>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</si>
  <si>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</si>
  <si>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</si>
  <si>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</si>
  <si>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</si>
  <si>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</si>
  <si>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</si>
  <si>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</si>
  <si>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</si>
  <si>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</si>
  <si>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</si>
  <si>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</si>
  <si>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</si>
  <si>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</si>
  <si>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</si>
  <si>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</si>
  <si>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</si>
  <si>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</si>
  <si>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</si>
  <si>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</si>
  <si>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</si>
  <si>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</si>
  <si>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</si>
  <si>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</si>
  <si>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</si>
  <si>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</si>
  <si>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</si>
  <si>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</si>
  <si>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</si>
  <si>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</si>
  <si>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</si>
  <si>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</si>
  <si>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</si>
  <si>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</si>
  <si>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</si>
  <si>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</si>
  <si>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</si>
  <si>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</si>
  <si>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</si>
  <si>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</si>
  <si>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</si>
  <si>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</si>
  <si>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</si>
  <si>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</si>
  <si>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</si>
  <si>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</si>
  <si>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</si>
  <si>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</si>
  <si>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</si>
  <si>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</si>
  <si>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</si>
  <si>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</si>
  <si>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</si>
  <si>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</si>
  <si>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</si>
  <si>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</si>
  <si>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</si>
  <si>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</si>
  <si>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</si>
  <si>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</si>
  <si>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</si>
  <si>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</si>
  <si>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</si>
  <si>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</si>
  <si>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</si>
  <si>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</si>
  <si>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</si>
  <si>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</si>
  <si>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</si>
  <si>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</si>
  <si>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</si>
  <si>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</si>
  <si>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</si>
  <si>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</si>
  <si>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</si>
  <si>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</si>
  <si>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</si>
  <si>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</si>
  <si>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</si>
  <si>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</si>
  <si>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</si>
  <si>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</si>
  <si>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</si>
  <si>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</si>
  <si>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</si>
  <si>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</si>
  <si>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</si>
  <si>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</si>
  <si>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</si>
  <si>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</si>
  <si>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</si>
  <si>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</si>
  <si>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</si>
  <si>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</si>
  <si>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</si>
  <si>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</si>
  <si>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</si>
  <si>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</si>
  <si>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</si>
  <si>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</si>
  <si>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</si>
  <si>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</si>
  <si>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</si>
  <si>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</si>
  <si>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</si>
  <si>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</si>
  <si>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</si>
  <si>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</si>
  <si>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</si>
  <si>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</si>
  <si>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</si>
  <si>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</si>
  <si>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</si>
  <si>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</si>
  <si>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</si>
  <si>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</si>
  <si>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</si>
  <si>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</si>
  <si>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</si>
  <si>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</si>
  <si>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</si>
  <si>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</si>
  <si>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</si>
  <si>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</si>
  <si>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</si>
  <si>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</si>
  <si>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</si>
  <si>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</si>
  <si>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</si>
  <si>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</si>
  <si>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</si>
  <si>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</si>
  <si>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</si>
  <si>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</si>
  <si>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</si>
  <si>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</si>
  <si>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</si>
  <si>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</si>
  <si>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</si>
  <si>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</si>
  <si>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</si>
  <si>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</si>
  <si>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</si>
  <si>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</si>
  <si>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</si>
  <si>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</si>
  <si>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</si>
  <si>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</si>
  <si>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</si>
  <si>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</si>
  <si>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</si>
  <si>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</si>
  <si>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</si>
  <si>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</si>
  <si>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</si>
  <si>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</si>
  <si>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</si>
  <si>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</si>
  <si>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</si>
  <si>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</si>
  <si>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</si>
  <si>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</si>
  <si>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</si>
  <si>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</si>
  <si>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</si>
  <si>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</si>
  <si>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</si>
  <si>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</si>
  <si>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</si>
  <si>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</si>
  <si>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</si>
  <si>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</si>
  <si>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</si>
  <si>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</si>
  <si>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</si>
  <si>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</si>
  <si>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</si>
  <si>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</si>
  <si>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</si>
  <si>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</si>
  <si>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</si>
  <si>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</si>
  <si>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</si>
  <si>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</si>
  <si>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</si>
  <si>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</si>
  <si>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</si>
  <si>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</si>
  <si>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</si>
  <si>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</si>
  <si>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</si>
  <si>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</si>
  <si>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</si>
  <si>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</si>
  <si>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</si>
  <si>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</si>
  <si>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</si>
  <si>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</si>
  <si>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</si>
  <si>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</si>
  <si>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</si>
  <si>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</si>
  <si>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</si>
  <si>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</si>
  <si>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</si>
  <si>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</si>
  <si>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</si>
  <si>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</si>
  <si>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</si>
  <si>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</si>
  <si>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</si>
  <si>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</si>
  <si>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</si>
  <si>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</si>
  <si>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</si>
  <si>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</si>
  <si>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</si>
  <si>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</si>
  <si>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</si>
  <si>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</si>
  <si>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</si>
  <si>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</si>
  <si>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</si>
  <si>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</si>
  <si>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</si>
  <si>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</si>
  <si>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</si>
  <si>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</si>
  <si>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</si>
  <si>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</si>
  <si>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</si>
  <si>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</si>
  <si>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</si>
  <si>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</si>
  <si>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</si>
  <si>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</si>
  <si>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</si>
  <si>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</si>
  <si>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</si>
  <si>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</si>
  <si>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</si>
  <si>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</si>
  <si>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</si>
  <si>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</si>
  <si>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</si>
  <si>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</si>
  <si>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</si>
  <si>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</si>
  <si>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</si>
  <si>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</si>
  <si>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</si>
  <si>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</si>
  <si>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</si>
  <si>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</si>
  <si>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</si>
  <si>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</si>
  <si>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</si>
  <si>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</si>
  <si>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</si>
  <si>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</si>
  <si>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</si>
  <si>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</si>
  <si>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</si>
  <si>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</si>
  <si>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</si>
  <si>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</si>
  <si>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</si>
  <si>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</si>
  <si>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</si>
  <si>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</si>
  <si>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</si>
  <si>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</si>
  <si>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</si>
  <si>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</si>
  <si>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</si>
  <si>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</si>
  <si>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</si>
  <si>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</si>
  <si>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</si>
  <si>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</si>
  <si>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</si>
  <si>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</si>
  <si>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</si>
  <si>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</si>
  <si>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</si>
  <si>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</si>
  <si>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</si>
  <si>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</si>
  <si>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</si>
  <si>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</si>
  <si>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</si>
  <si>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</si>
  <si>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</si>
  <si>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</si>
  <si>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</si>
  <si>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</si>
  <si>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</si>
  <si>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</si>
  <si>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</si>
  <si>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</si>
  <si>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</si>
  <si>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</si>
  <si>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</si>
  <si>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</si>
  <si>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</si>
  <si>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</si>
  <si>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</si>
  <si>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</si>
  <si>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</si>
  <si>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</si>
  <si>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</si>
  <si>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</si>
  <si>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</si>
  <si>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</si>
  <si>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</si>
  <si>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</si>
  <si>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</si>
  <si>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</si>
  <si>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</si>
  <si>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</si>
  <si>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</si>
  <si>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</si>
  <si>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</si>
  <si>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</si>
  <si>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</si>
  <si>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</si>
  <si>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</si>
  <si>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</si>
  <si>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</si>
  <si>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</si>
  <si>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</si>
  <si>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</si>
  <si>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</si>
  <si>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</si>
  <si>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</si>
  <si>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</si>
  <si>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</si>
  <si>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</si>
  <si>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</si>
  <si>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</si>
  <si>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</si>
  <si>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</si>
  <si>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</si>
  <si>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</si>
  <si>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</si>
  <si>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</si>
  <si>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</si>
  <si>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</si>
  <si>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</si>
  <si>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</si>
  <si>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</si>
  <si>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</si>
  <si>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</si>
  <si>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</si>
  <si>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</si>
  <si>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</si>
  <si>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</si>
  <si>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</si>
  <si>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</si>
  <si>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</si>
  <si>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</si>
  <si>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</si>
  <si>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</si>
  <si>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</si>
  <si>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</si>
  <si>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</si>
  <si>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</si>
  <si>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</si>
  <si>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</si>
  <si>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</si>
  <si>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</si>
  <si>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</si>
  <si>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</si>
  <si>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</si>
  <si>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</si>
  <si>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</si>
  <si>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</si>
  <si>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</si>
  <si>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</si>
  <si>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</si>
  <si>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</si>
  <si>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</si>
  <si>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</si>
  <si>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</si>
  <si>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</si>
  <si>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</si>
  <si>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</si>
  <si>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</si>
  <si>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</si>
  <si>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</si>
  <si>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</si>
  <si>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</si>
  <si>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</si>
  <si>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</si>
  <si>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</si>
  <si>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</si>
  <si>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</si>
  <si>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</si>
  <si>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</si>
  <si>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</si>
  <si>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</si>
  <si>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</si>
  <si>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</si>
  <si>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</si>
  <si>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</si>
  <si>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</si>
  <si>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</si>
  <si>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</si>
  <si>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</si>
  <si>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</si>
  <si>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</si>
  <si>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</si>
  <si>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</si>
  <si>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</si>
  <si>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</si>
  <si>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</si>
  <si>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</si>
  <si>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</si>
  <si>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</si>
  <si>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</si>
  <si>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</si>
  <si>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</si>
  <si>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</si>
  <si>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</si>
  <si>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</si>
  <si>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</si>
  <si>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</si>
  <si>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</si>
  <si>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</si>
  <si>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</si>
  <si>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</si>
  <si>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</si>
  <si>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</si>
  <si>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</si>
  <si>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</si>
  <si>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</si>
  <si>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</si>
  <si>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</si>
  <si>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</si>
  <si>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</si>
  <si>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</si>
  <si>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</si>
  <si>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</si>
  <si>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</si>
  <si>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</si>
  <si>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</si>
  <si>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</si>
  <si>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</si>
  <si>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</si>
  <si>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</si>
  <si>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</si>
  <si>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</si>
  <si>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</si>
  <si>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</si>
  <si>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</si>
  <si>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</si>
  <si>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</si>
  <si>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</si>
  <si>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</si>
  <si>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</si>
  <si>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</si>
  <si>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</si>
  <si>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</si>
  <si>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</si>
  <si>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</si>
  <si>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</si>
  <si>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</si>
  <si>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</si>
  <si>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</si>
  <si>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</si>
  <si>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</si>
  <si>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</si>
  <si>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</si>
  <si>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</si>
  <si>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</si>
  <si>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</si>
  <si>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</si>
  <si>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</si>
  <si>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</si>
  <si>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</si>
  <si>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</si>
  <si>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</si>
  <si>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</si>
  <si>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</si>
  <si>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</si>
  <si>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</si>
  <si>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</si>
  <si>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</si>
  <si>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</si>
  <si>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</si>
  <si>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</si>
  <si>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</si>
  <si>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</si>
  <si>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</si>
  <si>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</si>
  <si>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</si>
  <si>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</si>
  <si>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</si>
  <si>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</si>
  <si>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</si>
  <si>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</si>
  <si>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</si>
  <si>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</si>
  <si>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</si>
  <si>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</si>
  <si>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</si>
  <si>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</si>
  <si>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</si>
  <si>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</si>
  <si>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</si>
  <si>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</si>
  <si>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</si>
  <si>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</si>
  <si>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</si>
  <si>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</si>
  <si>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</si>
  <si>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</si>
  <si>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</si>
  <si>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</si>
  <si>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</si>
  <si>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</si>
  <si>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</si>
  <si>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</si>
  <si>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</si>
  <si>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</si>
  <si>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</si>
  <si>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</si>
  <si>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</si>
  <si>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</si>
  <si>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</si>
  <si>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</si>
  <si>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</si>
  <si>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</si>
  <si>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</si>
  <si>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</si>
  <si>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</si>
  <si>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</si>
  <si>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</si>
  <si>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</si>
  <si>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</si>
  <si>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</si>
  <si>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</si>
  <si>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</si>
  <si>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</si>
  <si>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</si>
  <si>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</si>
  <si>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</si>
  <si>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</si>
  <si>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</si>
  <si>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</si>
  <si>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</si>
  <si>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</si>
  <si>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</si>
  <si>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</si>
  <si>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</si>
  <si>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</si>
  <si>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</si>
  <si>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</si>
  <si>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</si>
  <si>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</si>
  <si>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</si>
  <si>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</si>
  <si>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</si>
  <si>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</si>
  <si>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</si>
  <si>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</si>
  <si>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</si>
  <si>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</si>
  <si>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</si>
  <si>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</si>
  <si>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</si>
  <si>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</si>
  <si>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</si>
  <si>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</si>
  <si>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</si>
  <si>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</si>
  <si>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</si>
  <si>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</si>
  <si>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</si>
  <si>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</si>
  <si>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</si>
  <si>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</si>
  <si>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</si>
  <si>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</si>
  <si>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</si>
  <si>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</si>
  <si>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</si>
  <si>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</si>
  <si>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</si>
  <si>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</si>
  <si>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</si>
  <si>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</si>
  <si>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</si>
  <si>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</si>
  <si>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</si>
  <si>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</si>
  <si>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</si>
  <si>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</si>
  <si>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</si>
  <si>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</si>
  <si>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</si>
  <si>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</si>
  <si>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</si>
  <si>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</si>
  <si>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</si>
  <si>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</si>
  <si>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</si>
  <si>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</si>
  <si>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</si>
  <si>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</si>
  <si>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</si>
  <si>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</si>
  <si>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</si>
  <si>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</si>
  <si>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</si>
  <si>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</si>
  <si>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</si>
  <si>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</si>
  <si>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</si>
  <si>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</si>
  <si>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</si>
  <si>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</si>
  <si>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</si>
  <si>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</si>
  <si>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</si>
  <si>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</si>
  <si>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</si>
  <si>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</si>
  <si>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</si>
  <si>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</si>
  <si>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</si>
  <si>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</si>
  <si>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</si>
  <si>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</si>
  <si>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</si>
  <si>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</si>
  <si>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</si>
  <si>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</si>
  <si>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</si>
  <si>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</si>
  <si>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</si>
  <si>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</si>
  <si>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</si>
  <si>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</si>
  <si>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</si>
  <si>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</si>
  <si>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</si>
  <si>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</si>
  <si>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</si>
  <si>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</si>
  <si>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</si>
  <si>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</si>
  <si>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</si>
  <si>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</si>
  <si>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</si>
  <si>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</si>
  <si>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</si>
  <si>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</si>
  <si>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</si>
  <si>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</si>
  <si>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</si>
  <si>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</si>
  <si>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</si>
  <si>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</si>
  <si>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</si>
  <si>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</si>
  <si>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</si>
  <si>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</si>
  <si>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</si>
  <si>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</si>
  <si>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</si>
  <si>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</si>
  <si>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</si>
  <si>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</si>
  <si>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</si>
  <si>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</si>
  <si>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</si>
  <si>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</si>
  <si>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</si>
  <si>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</si>
  <si>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</si>
  <si>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</si>
  <si>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</si>
  <si>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</si>
  <si>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</si>
  <si>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</si>
  <si>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</si>
  <si>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</si>
  <si>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</si>
  <si>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</si>
  <si>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</si>
  <si>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</si>
  <si>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</si>
  <si>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</si>
  <si>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</si>
  <si>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</si>
  <si>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</si>
  <si>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</si>
  <si>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</si>
  <si>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</si>
  <si>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</si>
  <si>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</si>
  <si>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</si>
  <si>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</si>
  <si>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</si>
  <si>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</si>
  <si>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</si>
  <si>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</si>
  <si>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</si>
  <si>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</si>
  <si>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</si>
  <si>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</si>
  <si>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</si>
  <si>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</si>
  <si>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</si>
  <si>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</si>
  <si>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</si>
  <si>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</si>
  <si>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</si>
  <si>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</si>
  <si>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</si>
  <si>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</si>
  <si>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</si>
  <si>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</si>
  <si>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</si>
  <si>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</si>
  <si>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</si>
  <si>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</si>
  <si>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</si>
  <si>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</si>
  <si>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</si>
  <si>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</si>
  <si>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</si>
  <si>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</si>
  <si>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</si>
  <si>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</si>
  <si>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</si>
  <si>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</si>
  <si>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</si>
  <si>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</si>
  <si>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</si>
  <si>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</si>
  <si>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</si>
  <si>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</si>
  <si>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</si>
  <si>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</si>
  <si>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</si>
  <si>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</si>
  <si>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</si>
  <si>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</si>
  <si>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</si>
  <si>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</si>
  <si>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</si>
  <si>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</si>
  <si>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</si>
  <si>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</si>
  <si>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</si>
  <si>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</si>
  <si>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</si>
  <si>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</si>
  <si>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</si>
  <si>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</si>
  <si>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</si>
  <si>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</si>
  <si>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</si>
  <si>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</si>
  <si>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</si>
  <si>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</si>
  <si>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</si>
  <si>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</si>
  <si>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</si>
  <si>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</si>
  <si>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</si>
  <si>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</si>
  <si>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</si>
  <si>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</si>
  <si>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</si>
  <si>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</si>
  <si>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</si>
  <si>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</si>
  <si>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</si>
  <si>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</si>
  <si>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</si>
  <si>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</si>
  <si>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</si>
  <si>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</si>
  <si>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</si>
  <si>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</si>
  <si>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</si>
  <si>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</si>
  <si>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</si>
  <si>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</si>
  <si>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</si>
  <si>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</si>
  <si>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</si>
  <si>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</si>
  <si>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</si>
  <si>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</si>
  <si>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</si>
  <si>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</si>
  <si>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</si>
  <si>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</si>
  <si>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</si>
  <si>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</si>
  <si>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</si>
  <si>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</si>
  <si>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</si>
  <si>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</si>
  <si>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</si>
  <si>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</si>
  <si>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</si>
  <si>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</si>
  <si>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</si>
  <si>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</si>
  <si>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</si>
  <si>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</si>
  <si>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</si>
  <si>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</si>
  <si>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</si>
  <si>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</si>
  <si>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</si>
  <si>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</si>
  <si>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</si>
  <si>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</si>
  <si>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</si>
  <si>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</si>
  <si>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</si>
  <si>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</si>
  <si>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</si>
  <si>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</si>
  <si>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</si>
  <si>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</si>
  <si>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</si>
  <si>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</si>
  <si>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</si>
  <si>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</si>
  <si>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</si>
  <si>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</si>
  <si>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</si>
  <si>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</si>
  <si>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</si>
  <si>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</si>
  <si>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</si>
  <si>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</si>
  <si>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</si>
  <si>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</si>
  <si>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</si>
  <si>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</si>
  <si>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</si>
  <si>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</si>
  <si>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</si>
  <si>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</si>
  <si>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</si>
  <si>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</si>
  <si>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</si>
  <si>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</si>
  <si>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</si>
  <si>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</si>
  <si>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</si>
  <si>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</si>
  <si>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</si>
  <si>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</si>
  <si>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</si>
  <si>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</si>
  <si>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</si>
  <si>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</si>
  <si>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</si>
  <si>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</si>
  <si>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</si>
  <si>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</si>
  <si>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</si>
  <si>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</si>
  <si>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</si>
  <si>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</si>
  <si>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</si>
  <si>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</si>
  <si>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</si>
  <si>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</si>
  <si>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</si>
  <si>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</si>
  <si>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</si>
  <si>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</si>
  <si>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</si>
  <si>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</si>
  <si>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</si>
  <si>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</si>
  <si>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</si>
  <si>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</si>
  <si>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</si>
  <si>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</si>
  <si>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</si>
  <si>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</si>
  <si>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</si>
  <si>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</si>
  <si>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</si>
  <si>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</si>
  <si>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</si>
  <si>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</si>
  <si>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</si>
  <si>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</si>
  <si>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</si>
  <si>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</si>
  <si>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</si>
  <si>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</si>
  <si>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</si>
  <si>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</si>
  <si>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</si>
  <si>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</si>
  <si>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</si>
  <si>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</si>
  <si>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</si>
  <si>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</si>
  <si>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</si>
  <si>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</si>
  <si>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</si>
  <si>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</si>
  <si>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</si>
  <si>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</si>
  <si>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</si>
  <si>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</si>
  <si>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</si>
  <si>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</si>
  <si>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</si>
  <si>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</si>
  <si>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</si>
  <si>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</si>
  <si>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</si>
  <si>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</si>
  <si>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</si>
  <si>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</si>
  <si>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</si>
  <si>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</si>
  <si>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</si>
  <si>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</si>
  <si>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</si>
  <si>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</si>
  <si>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</si>
  <si>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</si>
  <si>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</si>
  <si>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</si>
  <si>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</si>
  <si>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</si>
  <si>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</si>
  <si>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</si>
  <si>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</si>
  <si>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</si>
  <si>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</si>
  <si>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</si>
  <si>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</si>
  <si>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</si>
  <si>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</si>
  <si>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</si>
  <si>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</si>
  <si>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</si>
  <si>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</si>
  <si>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</si>
  <si>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</si>
  <si>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</si>
  <si>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</si>
  <si>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</si>
  <si>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</si>
  <si>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</si>
  <si>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</si>
  <si>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</si>
  <si>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</si>
  <si>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</si>
  <si>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</si>
  <si>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</si>
  <si>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</si>
  <si>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</si>
  <si>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</si>
  <si>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</si>
  <si>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</si>
  <si>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</si>
  <si>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</si>
  <si>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</si>
  <si>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</si>
  <si>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</si>
  <si>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</si>
  <si>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</si>
  <si>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</si>
  <si>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</si>
  <si>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</si>
  <si>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</si>
  <si>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</si>
  <si>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</si>
  <si>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</si>
  <si>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</si>
  <si>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</si>
  <si>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</si>
  <si>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</si>
  <si>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</si>
  <si>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</si>
  <si>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</si>
  <si>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</si>
  <si>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</si>
  <si>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</si>
  <si>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</si>
  <si>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</si>
  <si>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</si>
  <si>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</si>
  <si>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</si>
  <si>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</si>
  <si>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</si>
  <si>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</si>
  <si>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</si>
  <si>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</si>
  <si>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</si>
  <si>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</si>
  <si>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</si>
  <si>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</si>
  <si>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</si>
  <si>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</si>
  <si>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</si>
  <si>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</si>
  <si>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</si>
  <si>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</si>
  <si>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</si>
  <si>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</si>
  <si>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</si>
  <si>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</si>
  <si>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</si>
  <si>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</si>
  <si>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</si>
  <si>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</si>
  <si>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</si>
  <si>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</si>
  <si>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</si>
  <si>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</si>
  <si>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</si>
  <si>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</si>
  <si>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</si>
  <si>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</si>
  <si>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</si>
  <si>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</si>
  <si>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</si>
  <si>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</si>
  <si>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</si>
  <si>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</si>
  <si>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</si>
  <si>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</si>
  <si>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</si>
  <si>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</si>
  <si>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</si>
  <si>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</si>
  <si>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</si>
  <si>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</si>
  <si>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</si>
  <si>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</si>
  <si>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</si>
  <si>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</si>
  <si>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</si>
  <si>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</si>
  <si>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</si>
  <si>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</si>
  <si>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</si>
  <si>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</si>
  <si>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</si>
  <si>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</si>
  <si>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</si>
  <si>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</si>
  <si>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</si>
  <si>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</si>
  <si>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</si>
  <si>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</si>
  <si>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</si>
  <si>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</si>
  <si>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</si>
  <si>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</si>
  <si>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</si>
  <si>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</si>
  <si>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</si>
  <si>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</si>
  <si>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</si>
  <si>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</si>
  <si>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</si>
  <si>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</si>
  <si>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</si>
  <si>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</si>
  <si>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</si>
  <si>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</si>
  <si>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</si>
  <si>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</si>
  <si>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</si>
  <si>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</si>
  <si>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</si>
  <si>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</si>
  <si>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</si>
  <si>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</si>
  <si>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</si>
  <si>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</si>
  <si>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</si>
  <si>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</si>
  <si>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</si>
  <si>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</si>
  <si>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</si>
  <si>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</si>
  <si>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</si>
  <si>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</si>
  <si>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</si>
  <si>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</si>
  <si>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</si>
  <si>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</si>
  <si>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</si>
  <si>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</si>
  <si>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</si>
  <si>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</si>
  <si>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</si>
  <si>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</si>
  <si>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</si>
  <si>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</si>
  <si>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</si>
  <si>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</si>
  <si>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</si>
  <si>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</si>
  <si>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</si>
  <si>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</si>
  <si>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</si>
  <si>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</si>
  <si>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</si>
  <si>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</si>
  <si>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</si>
  <si>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</si>
  <si>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</si>
  <si>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</si>
  <si>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</si>
  <si>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</si>
  <si>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</si>
  <si>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</si>
  <si>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</si>
  <si>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</si>
  <si>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</si>
  <si>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</si>
  <si>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</si>
  <si>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</si>
  <si>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</si>
  <si>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</si>
  <si>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</si>
  <si>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</si>
  <si>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</si>
  <si>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</si>
  <si>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</si>
  <si>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</si>
  <si>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</si>
  <si>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</si>
  <si>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</si>
  <si>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</si>
  <si>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</si>
  <si>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</si>
  <si>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</si>
  <si>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</si>
  <si>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</si>
  <si>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</si>
  <si>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</si>
  <si>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</si>
  <si>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</si>
  <si>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</si>
  <si>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</si>
  <si>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</si>
  <si>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</si>
  <si>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</si>
  <si>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</si>
  <si>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</si>
  <si>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</si>
  <si>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</si>
  <si>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</si>
  <si>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</si>
  <si>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</si>
  <si>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</si>
  <si>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</si>
  <si>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</si>
  <si>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</si>
  <si>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</si>
  <si>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</si>
  <si>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</si>
  <si>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</si>
  <si>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</si>
  <si>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</si>
  <si>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</si>
  <si>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</si>
  <si>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</si>
  <si>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</si>
  <si>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</si>
  <si>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</si>
  <si>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</si>
  <si>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</si>
  <si>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</si>
  <si>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</si>
  <si>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</si>
  <si>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</si>
  <si>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</si>
  <si>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</si>
  <si>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</si>
  <si>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</si>
  <si>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</si>
  <si>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</si>
  <si>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</si>
  <si>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</si>
  <si>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</si>
  <si>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</si>
  <si>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</si>
  <si>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</si>
  <si>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</si>
  <si>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</si>
  <si>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</si>
  <si>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</si>
  <si>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</si>
  <si>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</si>
  <si>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</si>
  <si>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</si>
  <si>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</si>
  <si>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</si>
  <si>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</si>
  <si>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</si>
  <si>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</si>
  <si>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</si>
  <si>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</si>
  <si>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</si>
  <si>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</si>
  <si>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</si>
  <si>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</si>
  <si>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</si>
  <si>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</si>
  <si>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</si>
  <si>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</si>
  <si>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</si>
  <si>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</si>
  <si>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</si>
  <si>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</si>
  <si>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</si>
  <si>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</si>
  <si>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</si>
  <si>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</si>
  <si>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</si>
  <si>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</si>
  <si>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</si>
  <si>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</si>
  <si>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</si>
  <si>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</si>
  <si>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</si>
  <si>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</si>
  <si>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</si>
  <si>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</si>
  <si>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</si>
  <si>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</si>
  <si>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</si>
  <si>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</si>
  <si>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</si>
  <si>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</si>
  <si>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</si>
  <si>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</si>
  <si>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</si>
  <si>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</si>
  <si>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</si>
  <si>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</si>
  <si>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</si>
  <si>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</si>
  <si>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</si>
  <si>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</si>
  <si>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</si>
  <si>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</si>
  <si>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</si>
  <si>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</si>
  <si>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</si>
  <si>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</si>
  <si>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</si>
  <si>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</si>
  <si>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</si>
  <si>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</si>
  <si>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</si>
  <si>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</si>
  <si>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</si>
  <si>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</si>
  <si>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</si>
  <si>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</si>
  <si>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</si>
  <si>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</si>
  <si>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</si>
  <si>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</si>
  <si>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</si>
  <si>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</si>
  <si>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</si>
  <si>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</si>
  <si>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</si>
  <si>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</si>
  <si>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</si>
  <si>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</si>
  <si>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</si>
  <si>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</si>
  <si>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</si>
  <si>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</si>
  <si>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</si>
  <si>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</si>
  <si>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</si>
  <si>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</si>
  <si>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</si>
  <si>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</si>
  <si>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</si>
  <si>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</si>
  <si>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</si>
  <si>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</si>
  <si>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</si>
  <si>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</si>
  <si>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</si>
  <si>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</si>
  <si>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</si>
  <si>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</si>
  <si>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</si>
  <si>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</si>
  <si>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</si>
  <si>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</si>
  <si>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</si>
  <si>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</si>
  <si>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</si>
  <si>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</si>
  <si>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</si>
  <si>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</si>
  <si>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</si>
  <si>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</si>
  <si>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</si>
  <si>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</si>
  <si>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</si>
  <si>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</si>
  <si>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</si>
  <si>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</si>
  <si>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</si>
  <si>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</si>
  <si>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</si>
  <si>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</si>
  <si>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</si>
  <si>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</si>
  <si>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</si>
  <si>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</si>
  <si>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</si>
  <si>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</si>
  <si>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</si>
  <si>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</si>
  <si>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</si>
  <si>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</si>
  <si>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</si>
  <si>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</si>
  <si>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</si>
  <si>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</si>
  <si>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</si>
  <si>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</si>
  <si>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</si>
  <si>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</si>
  <si>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</si>
  <si>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</si>
  <si>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</si>
  <si>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</si>
  <si>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</si>
  <si>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</si>
  <si>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</si>
  <si>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</si>
  <si>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</si>
  <si>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</si>
  <si>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</si>
  <si>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</si>
  <si>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</si>
  <si>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</si>
  <si>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</si>
  <si>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</si>
  <si>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</si>
  <si>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</si>
  <si>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</si>
  <si>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</si>
  <si>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</si>
  <si>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</si>
  <si>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</si>
  <si>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</si>
  <si>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</si>
  <si>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</si>
  <si>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</si>
  <si>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</si>
  <si>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</si>
  <si>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</si>
  <si>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</si>
  <si>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</si>
  <si>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</si>
  <si>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</si>
  <si>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</si>
  <si>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</si>
  <si>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</si>
  <si>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</si>
  <si>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</si>
  <si>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</si>
  <si>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</si>
  <si>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</si>
  <si>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</si>
  <si>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</si>
  <si>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</si>
  <si>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</si>
  <si>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</si>
  <si>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</si>
  <si>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</si>
  <si>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</si>
  <si>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</si>
  <si>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</si>
  <si>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</si>
  <si>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</si>
  <si>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</si>
  <si>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</si>
  <si>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</si>
  <si>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</si>
  <si>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</si>
  <si>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</si>
  <si>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</si>
  <si>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</si>
  <si>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</si>
  <si>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</si>
  <si>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</si>
  <si>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</si>
  <si>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</si>
  <si>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</si>
  <si>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</si>
  <si>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</si>
  <si>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</si>
  <si>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</si>
  <si>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</si>
  <si>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</si>
  <si>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</si>
  <si>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</si>
  <si>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</si>
  <si>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</si>
  <si>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</si>
  <si>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</si>
  <si>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</si>
  <si>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</si>
  <si>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</si>
  <si>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</si>
  <si>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</si>
  <si>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</si>
  <si>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</si>
  <si>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</si>
  <si>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</si>
  <si>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</si>
  <si>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</si>
  <si>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</si>
  <si>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</si>
  <si>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</si>
  <si>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</si>
  <si>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</si>
  <si>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</si>
  <si>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</si>
  <si>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</si>
  <si>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</si>
  <si>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</si>
  <si>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</si>
  <si>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</si>
  <si>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</si>
  <si>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</si>
  <si>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</si>
  <si>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</si>
  <si>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</si>
  <si>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</si>
  <si>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</si>
  <si>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</si>
  <si>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</si>
  <si>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</si>
  <si>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</si>
  <si>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</si>
  <si>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</si>
  <si>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</si>
  <si>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</si>
  <si>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</si>
  <si>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</si>
  <si>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</si>
  <si>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149-р от 27.06.2025 МП ЗР "СЕВЕРЖИЛКОМСЕРВИС", МП ЗР "СЖКС" в сфере водоснабжения и водоотведения по реконструкции и модернизации существующих объектов централизованных систем водоснабжения, водоотведения, очистки сточных вод, на территории городского округа Нарьян-Мар на 2026-2028 годы</t>
  </si>
  <si>
    <t>01.01.2026</t>
  </si>
  <si>
    <t>31.12.2028</t>
  </si>
  <si>
    <t>Инвестиционная программа № 149-р от 27.06.2025 НАРЬЯН-МАРСКОЕ МУ ПОК И ТС в сфере водоснабжения и водоотведения по реконструкции и модернизации существующих объектов централизованных систем водоснабжения, водоотведения, очистки сточных вод, на территории городского округа Нарьян-Мар на 2026-2028 годы</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</si>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</sst>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754" formatCode="_-* #,##0.00\ _₽_-;\-* #,##0.00\ _₽_-;_-* &quot;-&quot;??\ _₽_-;_-@_-"/>
    <numFmt numFmtId="755" formatCode="_-* #,##0\ _₽_-;\-* #,##0\ _₽_-;_-* &quot;-&quot;\ _₽_-;_-@_-"/>
    <numFmt numFmtId="756" formatCode="_-* #,##0.00\ &quot;₽&quot;_-;\-* #,##0.00\ &quot;₽&quot;_-;_-* &quot;-&quot;??\ &quot;₽&quot;_-;_-@_-"/>
    <numFmt numFmtId="757" formatCode="_-* #,##0\ &quot;₽&quot;_-;\-* #,##0\ &quot;₽&quot;_-;_-* &quot;-&quot;\ &quot;₽&quot;_-;_-@_-"/>
    <numFmt numFmtId="758" formatCode="_-* #,##0.00[$€-1]_-;\-* #,##0.00[$€-1]_-;_-* &quot;-&quot;??[$€-1]_-"/>
    <numFmt numFmtId="759" formatCode="#,##0.0"/>
    <numFmt numFmtId="760" formatCode="#,##0.000"/>
    <numFmt numFmtId="761" formatCode="#,##0.0000"/>
    <numFmt numFmtId="762" formatCode="dd\.mm\.yyyy"/>
    <numFmt numFmtId="763" formatCode="000000"/>
    <numFmt numFmtId="76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754" fontId="6" fillId="0" borderId="0" applyFont="0" applyFill="0" applyBorder="0" applyNumberFormat="1">
      <alignment vertical="top"/>
    </xf>
    <xf numFmtId="755" fontId="6" fillId="0" borderId="0" applyFont="0" applyFill="0" applyBorder="0" applyNumberFormat="1">
      <alignment vertical="top"/>
    </xf>
    <xf numFmtId="756" fontId="6" fillId="0" borderId="0" applyFont="0" applyFill="0" applyBorder="0" applyNumberFormat="1">
      <alignment vertical="top"/>
    </xf>
    <xf numFmtId="75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758" fontId="20" fillId="0" borderId="0" applyFont="1" applyFill="0" applyBorder="0" applyNumberFormat="1"/>
    <xf numFmtId="38" fontId="21" fillId="0" borderId="0" applyFont="1" applyFill="0" applyBorder="0" applyNumberFormat="1">
      <alignment vertical="top"/>
    </xf>
    <xf numFmtId="759" fontId="22" fillId="33" borderId="0" applyFont="1" applyFill="1" applyBorder="0" applyNumberFormat="1">
      <protection locked="0"/>
    </xf>
    <xf numFmtId="0" fontId="23" fillId="0" borderId="0" applyFont="1" applyFill="0" applyBorder="0">
      <alignment vertical="center"/>
    </xf>
    <xf numFmtId="760" fontId="22" fillId="33" borderId="0" applyFont="1" applyFill="1" applyBorder="0" applyNumberFormat="1">
      <protection locked="0"/>
    </xf>
    <xf numFmtId="7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754" fontId="6" fillId="0" borderId="0" xfId="28" applyFont="0" applyNumberFormat="1">
      <alignment vertical="top"/>
    </xf>
    <xf numFmtId="755" fontId="6" fillId="0" borderId="0" xfId="29" applyFont="0" applyNumberFormat="1">
      <alignment vertical="top"/>
    </xf>
    <xf numFmtId="756" fontId="6" fillId="0" borderId="0" xfId="30" applyFont="0" applyNumberFormat="1">
      <alignment vertical="top"/>
    </xf>
    <xf numFmtId="75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758" fontId="20" fillId="0" borderId="0" xfId="49" applyFont="1" applyNumberFormat="1"/>
    <xf numFmtId="38" fontId="21" fillId="0" borderId="0" xfId="50" applyFont="1" applyNumberFormat="1">
      <alignment vertical="top"/>
    </xf>
    <xf numFmtId="759" fontId="22" fillId="33" borderId="0" xfId="51" applyFont="1" applyFill="1" applyNumberFormat="1">
      <protection locked="0"/>
    </xf>
    <xf numFmtId="0" fontId="23" fillId="0" borderId="0" xfId="52" applyFont="1">
      <alignment vertical="center"/>
    </xf>
    <xf numFmtId="760" fontId="22" fillId="33" borderId="0" xfId="53" applyFont="1" applyFill="1" applyNumberFormat="1">
      <protection locked="0"/>
    </xf>
    <xf numFmtId="7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76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7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76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76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76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76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76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761" fontId="22" fillId="39" borderId="13" xfId="0" applyFont="1" applyFill="1" applyBorder="1" applyNumberFormat="1">
      <alignment horizontal="right" vertical="center" wrapText="1"/>
      <protection locked="0"/>
    </xf>
    <xf numFmtId="7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76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76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76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760" fontId="47" fillId="0" borderId="12" xfId="0" applyFont="1" applyBorder="1" applyNumberFormat="1">
      <alignment horizontal="right" vertical="center" wrapText="1"/>
    </xf>
    <xf numFmtId="76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76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76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76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76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762" fontId="0" fillId="39" borderId="12" xfId="0" applyFont="1" applyFill="1" applyBorder="1" applyNumberFormat="1">
      <alignment horizontal="left" vertical="center" wrapText="1" indent="1"/>
      <protection locked="0"/>
    </xf>
    <xf numFmtId="762" fontId="0" fillId="0" borderId="12" xfId="0" applyFont="1" applyBorder="1" applyNumberFormat="1">
      <alignment horizontal="left" vertical="center" wrapText="1" indent="1"/>
    </xf>
    <xf numFmtId="762" fontId="0" fillId="39" borderId="12" xfId="0" applyFont="1" applyFill="1" applyBorder="1" applyNumberFormat="1">
      <alignment horizontal="center" vertical="center" wrapText="1"/>
      <protection locked="0"/>
    </xf>
    <xf numFmtId="762" fontId="47" fillId="0" borderId="0" xfId="0" applyFont="1" applyNumberFormat="1">
      <alignment horizontal="center" vertical="center" wrapText="1"/>
    </xf>
    <xf numFmtId="762" fontId="47" fillId="0" borderId="12" xfId="0" applyFont="1" applyBorder="1" applyNumberFormat="1">
      <alignment horizontal="center" vertical="center" wrapText="1"/>
    </xf>
    <xf numFmtId="762" fontId="0" fillId="39" borderId="12" xfId="0" applyFont="1" applyFill="1" applyBorder="1" applyNumberFormat="1">
      <alignment horizontal="left" vertical="center" wrapText="1"/>
      <protection locked="0"/>
    </xf>
    <xf numFmtId="762" fontId="0" fillId="36" borderId="12" xfId="0" applyFont="1" applyFill="1" applyBorder="1" applyNumberFormat="1">
      <alignment horizontal="left" vertical="center" wrapText="1" indent="1"/>
      <protection locked="0"/>
    </xf>
    <xf numFmtId="76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762" fontId="0" fillId="39" borderId="14" xfId="0" applyFont="1" applyFill="1" applyBorder="1" applyNumberFormat="1">
      <alignment horizontal="left" vertical="center" wrapText="1"/>
      <protection locked="0"/>
    </xf>
    <xf numFmtId="7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7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76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76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763" fontId="44" fillId="0" borderId="19" xfId="0" applyFont="1" applyBorder="1" applyNumberFormat="1">
      <alignment horizontal="center" vertical="center" wrapText="1"/>
    </xf>
    <xf numFmtId="763" fontId="44" fillId="0" borderId="20" xfId="0" applyFont="1" applyBorder="1" applyNumberFormat="1">
      <alignment horizontal="center" vertical="center" wrapText="1"/>
    </xf>
    <xf numFmtId="764" fontId="22" fillId="39" borderId="12" xfId="0" applyFont="1" applyFill="1" applyBorder="1" applyNumberFormat="1">
      <alignment horizontal="left" vertical="center" wrapText="1" indent="1"/>
      <protection locked="0"/>
    </xf>
    <xf numFmtId="7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76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76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76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762" fontId="22" fillId="34" borderId="12" xfId="0" applyFont="1" applyFill="1" applyBorder="1" applyNumberFormat="1">
      <alignment horizontal="left" vertical="center" wrapText="1" indent="1"/>
    </xf>
    <xf numFmtId="7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76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7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76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763" fontId="22" fillId="0" borderId="17" xfId="0" applyFont="1" applyBorder="1" applyNumberFormat="1">
      <alignment horizontal="center" vertical="center" wrapText="1"/>
    </xf>
    <xf numFmtId="763" fontId="22" fillId="0" borderId="23" xfId="0" applyFont="1" applyBorder="1" applyNumberFormat="1">
      <alignment horizontal="center" vertical="center" wrapText="1"/>
    </xf>
    <xf numFmtId="763" fontId="22" fillId="0" borderId="14" xfId="0" applyFont="1" applyBorder="1" applyNumberFormat="1">
      <alignment horizontal="center" vertical="center" wrapText="1"/>
    </xf>
    <xf numFmtId="763" fontId="22" fillId="0" borderId="15" xfId="0" applyFont="1" applyBorder="1" applyNumberFormat="1">
      <alignment horizontal="center" vertical="center" wrapText="1"/>
    </xf>
    <xf numFmtId="76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763" fontId="22" fillId="0" borderId="36" xfId="0" applyFont="1" applyBorder="1" applyNumberFormat="1">
      <alignment horizontal="center" vertical="center" wrapText="1"/>
    </xf>
    <xf numFmtId="763" fontId="22" fillId="0" borderId="12" xfId="0" applyFont="1" applyBorder="1" applyNumberFormat="1">
      <alignment horizontal="center" vertical="center" wrapText="1"/>
    </xf>
    <xf numFmtId="76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7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7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76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3DBD9-6D8E-F60F-989D-0.AE030D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0B231-25FA-FEB9-04A8-0.B32A012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87</v>
      </c>
      <c r="F8" s="825"/>
      <c r="G8" s="467" t="s">
        <v>85</v>
      </c>
      <c r="H8" s="467" t="s">
        <v>86</v>
      </c>
      <c r="I8" s="416" t="s">
        <v>84</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A3058-790F-1663-4844-0.C56FA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EE711-189C-A4BE-2E9B-0.76694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31E48-8781-3549-1DF2-0.614140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2E2B1-7D95-5ADF-63D5-0.F27541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77476-9E7D-9AF4-03BB-0.94DFEB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192BC-FA1A-8DC5-CD59-0.66C754D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99398-1135-9ACE-8E65-0.9FD65E9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54BD8-FDB3-E6D8-4DA1-0.38E28E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686CC-585A-3D77-FDDD-0.302632E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146035-7E33-855F-54CB-0.74A75053}"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9CF87EC-EE05-07ED-5C6B-0.482771F5}"/>
    <hyperlink ref="H17" location="Титульный!H9" display="Как заполнить?" tooltip="Помощь по работе с полями отчётной формы" xr:uid="{C8FE402F-A3BC-E692-0A92-0.3CF10BA9}"/>
    <hyperlink ref="H39" location="Титульный!H9" display="Как заполнить?" tooltip="Помощь по работе с полями отчётной формы" xr:uid="{494A3424-5096-5EA8-2AD8-0.E88A2D9E}"/>
    <hyperlink ref="H62" location="Титульный!H9" display="Как заполнить?" tooltip="Помощь по работе с полями отчётной формы" xr:uid="{9B2133E8-3E0C-5CD6-198C-0.F3E447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60BE1-6716-2E12-174D-0.E34484E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95BDA-9C74-7AF3-4B66-0.134DC7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E10F2-013B-5AF3-3A0F-0.4DF1F3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31C5B-866E-8AFC-CA94-0.D2432B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5D1C5-E472-EE32-1A92-0.35110E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B8C1-3054-A931-CA35-0.A703E3B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97C95-FD6B-0F07-C8DC-0.A781F5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B45D6-BB6C-90B1-F76F-0.5C1CAE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88A94-C4CE-FBD7-5321-0.5B9F97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8CC1-1137-47F2-ADD4-0.62C7A1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7E22F-50CC-FAEE-566E-0.FA75EC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AA6FA-2045-2F26-35B4-0.0A705AC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B2072-9947-0496-1429-0.4E17853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D8ADA-3C4B-5288-C95D-0.49E42D1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8313A-51E5-BF23-18DF-0.50C9213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ИМУП «ПОСЖИЛКОМСЕРВИС»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87</v>
      </c>
      <c r="F29" s="1655" t="s">
        <v>301</v>
      </c>
      <c r="G29" s="1655" t="s">
        <v>565</v>
      </c>
      <c r="H29" s="1655" t="s">
        <v>302</v>
      </c>
      <c r="I29" s="1655" t="s">
        <v>302</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551</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551</v>
      </c>
      <c r="H32" s="559"/>
      <c r="I32" s="559"/>
      <c r="J32" s="291" t="str">
        <f>FHD_NOTE_P_3</f>
        <v/>
      </c>
      <c r="K32" s="1638" t="str">
        <f>IF((LEN(E32)-LEN(SUBSTITUTE(E32,".","")))/LEN(".")=1,"p","")</f>
        <v>p</v>
      </c>
      <c r="AF32" s="1633">
        <v>11</v>
      </c>
    </row>
    <row customHeight="1" ht="11.25" hidden="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551</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551</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579</v>
      </c>
      <c r="C82" s="737"/>
      <c r="D82" s="735"/>
      <c r="E82" s="548" t="str">
        <f>FHD_NUM_P_44</f>
        <v>7</v>
      </c>
      <c r="F82" s="1882" t="str">
        <f>FHD_P_44</f>
        <v>Объём поднятой воды</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580</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hidden="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585</v>
      </c>
      <c r="G101" s="574"/>
      <c r="H101" s="575"/>
      <c r="I101" s="575"/>
      <c r="J101" s="1006" t="s">
        <v>586</v>
      </c>
      <c r="K101" s="545"/>
      <c r="AF101" s="1633">
        <v>0</v>
      </c>
    </row>
    <row s="1368" customFormat="1" customHeight="1" ht="18.75" hidden="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c r="A114" s="991" t="s">
        <v>591</v>
      </c>
      <c r="D114" s="1640"/>
      <c r="E114" s="548" t="str">
        <f>FHD_NUM_P_74</f>
        <v>13</v>
      </c>
      <c r="F114" s="1882" t="str">
        <f>FHD_P_74</f>
        <v>Удельный расход электрической энергии на подачу воды в сеть</v>
      </c>
      <c r="G114" s="1878" t="s">
        <v>592</v>
      </c>
      <c r="H114" s="579"/>
      <c r="I114" s="579"/>
      <c r="J114" s="291" t="str">
        <f>FHD_NOTE_P_74</f>
        <v/>
      </c>
      <c r="K114" s="545"/>
      <c r="AF114" s="1633">
        <v>0</v>
      </c>
    </row>
    <row s="1637" customFormat="1" customHeight="1" ht="18.75">
      <c r="A115" s="2375" t="s">
        <v>593</v>
      </c>
      <c r="B115" s="912"/>
      <c r="C115" s="737"/>
      <c r="D115" s="735"/>
      <c r="E115" s="548" t="str">
        <f>FHD_NUM_P_75</f>
        <v>14</v>
      </c>
      <c r="F115" s="1882" t="str">
        <f>FHD_P_75</f>
        <v>Расход воды на собственные нужды, в том числе:</v>
      </c>
      <c r="G115" s="1878" t="s">
        <v>557</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557</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557</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559</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585</v>
      </c>
      <c r="G122" s="574"/>
      <c r="H122" s="575"/>
      <c r="I122" s="575"/>
      <c r="J122" s="1006" t="s">
        <v>597</v>
      </c>
      <c r="K122" s="545"/>
      <c r="AF122" s="1633">
        <v>0</v>
      </c>
    </row>
    <row customHeight="1" ht="22.5" hidden="1">
      <c r="A123" s="2373"/>
      <c r="D123" s="1640"/>
      <c r="E123" s="548" t="str">
        <f>FHD_NUM_P_79</f>
        <v/>
      </c>
      <c r="F123" s="1882" t="str">
        <f>FHD_P_79</f>
        <v/>
      </c>
      <c r="G123" s="1880" t="s">
        <v>561</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585</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587</v>
      </c>
      <c r="D128" s="1640"/>
      <c r="E128" s="548" t="str">
        <f>FHD_NUM_P_82</f>
        <v/>
      </c>
      <c r="F128" s="1882" t="str">
        <f>FHD_P_82</f>
        <v/>
      </c>
      <c r="G128" s="1880" t="s">
        <v>305</v>
      </c>
      <c r="H128" s="403"/>
      <c r="I128" s="403"/>
      <c r="J128" s="291" t="str">
        <f>FHD_NOTE_P_82</f>
        <v/>
      </c>
      <c r="K128" s="545"/>
      <c r="AF128" s="1633">
        <v>0</v>
      </c>
    </row>
    <row customHeight="1" ht="18.75" hidden="1">
      <c r="A129" s="2373"/>
      <c r="C129" s="1638" t="s">
        <v>587</v>
      </c>
      <c r="D129" s="1640"/>
      <c r="E129" s="548" t="str">
        <f>FHD_NUM_P_83</f>
        <v/>
      </c>
      <c r="F129" s="1526" t="str">
        <f>FHD_P_83</f>
        <v/>
      </c>
      <c r="G129" s="1880" t="s">
        <v>305</v>
      </c>
      <c r="H129" s="403"/>
      <c r="I129" s="403"/>
      <c r="J129" s="291" t="str">
        <f>FHD_NOTE_P_83</f>
        <v/>
      </c>
      <c r="K129" s="545"/>
      <c r="AF129" s="1633">
        <v>0</v>
      </c>
    </row>
    <row customHeight="1" ht="18.75" hidden="1">
      <c r="A130" s="2373"/>
      <c r="C130" s="1638" t="s">
        <v>587</v>
      </c>
      <c r="D130" s="1640"/>
      <c r="E130" s="548" t="str">
        <f>FHD_NUM_P_84</f>
        <v/>
      </c>
      <c r="F130" s="1526" t="str">
        <f>FHD_P_84</f>
        <v/>
      </c>
      <c r="G130" s="1880" t="s">
        <v>305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683-07B8-FEAD-4A58-0.8573F6C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5EF68-6F8E-90BC-EAC7-0.D53CD7E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ИМУП «ПОСЖИЛКОМСЕРВИС»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Холодное водоснабжение. Питьевая вода</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87</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710CE-8E77-AF97-0B49-0.02A8B74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87</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966B7-A06F-1F3B-5B0B-0.F810833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ИМУП «ПОСЖИЛКОМСЕРВИС»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Холодное водоснабжение. Питьевая вода</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87</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E52A-1C47-0A4B-B41A-0.7A56AF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ИМУП «ПОСЖИЛКОМСЕРВИС»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Холодное водоснабжение. Питьевая вода</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87</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B4346-B94E-6383-48F9-0.56DDA98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ИМУП «ПОСЖИЛКОМСЕРВИС»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87</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807</v>
      </c>
      <c r="D13" s="955" t="s">
        <v>109</v>
      </c>
      <c r="E13" s="281" t="s">
        <v>808</v>
      </c>
      <c r="F13" s="662" t="s">
        <v>809</v>
      </c>
      <c r="G13" s="559"/>
      <c r="H13" s="663"/>
      <c r="I13" s="559"/>
      <c r="J13" s="663"/>
      <c r="K13" s="291" t="s">
        <v>810</v>
      </c>
      <c r="L13" s="722"/>
      <c r="X13" s="507">
        <v>0</v>
      </c>
    </row>
    <row customHeight="1" ht="22.5" hidden="1">
      <c r="A14" s="2394"/>
      <c r="D14" s="541" t="s">
        <v>110</v>
      </c>
      <c r="E14" s="281" t="s">
        <v>811</v>
      </c>
      <c r="F14" s="662" t="s">
        <v>812</v>
      </c>
      <c r="G14" s="559"/>
      <c r="H14" s="664"/>
      <c r="I14" s="559"/>
      <c r="J14" s="664"/>
      <c r="K14" s="291" t="s">
        <v>813</v>
      </c>
      <c r="L14" s="722"/>
      <c r="X14" s="507">
        <v>0</v>
      </c>
    </row>
    <row s="1637" customFormat="1" customHeight="1" ht="78.75" hidden="1">
      <c r="A15" s="2394"/>
      <c r="B15" s="513"/>
      <c r="D15" s="955" t="s">
        <v>89</v>
      </c>
      <c r="E15" s="709" t="s">
        <v>814</v>
      </c>
      <c r="F15" s="952" t="s">
        <v>305</v>
      </c>
      <c r="G15" s="952" t="s">
        <v>305</v>
      </c>
      <c r="H15" s="108"/>
      <c r="I15" s="952" t="s">
        <v>305</v>
      </c>
      <c r="J15" s="108"/>
      <c r="K15" s="291" t="s">
        <v>815</v>
      </c>
      <c r="L15" s="722"/>
      <c r="X15" s="760">
        <v>0</v>
      </c>
    </row>
    <row s="1637" customFormat="1" customHeight="1" ht="22.5" hidden="1">
      <c r="A16" s="2394"/>
      <c r="B16" s="513"/>
      <c r="D16" s="955" t="s">
        <v>323</v>
      </c>
      <c r="E16" s="956" t="s">
        <v>816</v>
      </c>
      <c r="F16" s="952" t="s">
        <v>817</v>
      </c>
      <c r="G16" s="819"/>
      <c r="H16" s="108"/>
      <c r="I16" s="819"/>
      <c r="J16" s="108"/>
      <c r="K16" s="291"/>
      <c r="L16" s="722"/>
      <c r="X16" s="760">
        <v>0</v>
      </c>
    </row>
    <row s="1637" customFormat="1" customHeight="1" ht="22.5" hidden="1">
      <c r="A17" s="2394"/>
      <c r="B17" s="513"/>
      <c r="D17" s="955" t="s">
        <v>331</v>
      </c>
      <c r="E17" s="956" t="s">
        <v>818</v>
      </c>
      <c r="F17" s="952" t="s">
        <v>819</v>
      </c>
      <c r="G17" s="819"/>
      <c r="H17" s="108"/>
      <c r="I17" s="819"/>
      <c r="J17" s="108"/>
      <c r="K17" s="291"/>
      <c r="L17" s="722"/>
      <c r="X17" s="760">
        <v>0</v>
      </c>
    </row>
    <row s="1637" customFormat="1" customHeight="1" ht="33.75" hidden="1">
      <c r="A18" s="2394"/>
      <c r="B18" s="513"/>
      <c r="D18" s="955" t="s">
        <v>333</v>
      </c>
      <c r="E18" s="956" t="s">
        <v>820</v>
      </c>
      <c r="F18" s="952" t="s">
        <v>570</v>
      </c>
      <c r="G18" s="682"/>
      <c r="H18" s="108"/>
      <c r="I18" s="682"/>
      <c r="J18" s="108"/>
      <c r="K18" s="291"/>
      <c r="L18" s="722"/>
      <c r="X18" s="760">
        <v>0</v>
      </c>
    </row>
    <row customHeight="1" ht="101.25" hidden="1">
      <c r="A19" s="2394"/>
      <c r="D19" s="955" t="s">
        <v>90</v>
      </c>
      <c r="E19" s="281" t="s">
        <v>821</v>
      </c>
      <c r="F19" s="662" t="s">
        <v>545</v>
      </c>
      <c r="G19" s="665"/>
      <c r="H19" s="664"/>
      <c r="I19" s="957"/>
      <c r="J19" s="664"/>
      <c r="K19" s="291" t="s">
        <v>822</v>
      </c>
      <c r="L19" s="722"/>
      <c r="X19" s="507">
        <v>0</v>
      </c>
    </row>
    <row s="1637" customFormat="1" customHeight="1" ht="18.75" hidden="1">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hidden="1">
      <c r="A21" s="2394"/>
      <c r="C21" s="958"/>
      <c r="D21" s="955" t="s">
        <v>756</v>
      </c>
      <c r="E21" s="578" t="s">
        <v>824</v>
      </c>
      <c r="F21" s="952" t="s">
        <v>825</v>
      </c>
      <c r="G21" s="682"/>
      <c r="H21" s="108"/>
      <c r="I21" s="682"/>
      <c r="J21" s="108"/>
      <c r="K21" s="950"/>
      <c r="L21" s="722"/>
      <c r="W21" s="677"/>
      <c r="X21" s="760">
        <v>0</v>
      </c>
    </row>
    <row s="1637" customFormat="1" customHeight="1" ht="33.75" hidden="1">
      <c r="A22" s="2394"/>
      <c r="C22" s="958"/>
      <c r="D22" s="955" t="s">
        <v>759</v>
      </c>
      <c r="E22" s="578" t="s">
        <v>826</v>
      </c>
      <c r="F22" s="952" t="s">
        <v>827</v>
      </c>
      <c r="G22" s="682"/>
      <c r="H22" s="108"/>
      <c r="I22" s="682"/>
      <c r="J22" s="108"/>
      <c r="K22" s="950"/>
      <c r="L22" s="722"/>
      <c r="W22" s="677"/>
      <c r="X22" s="760">
        <v>0</v>
      </c>
    </row>
    <row s="1637" customFormat="1" customHeight="1" ht="22.5" hidden="1">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hidden="1">
      <c r="A24" s="2394"/>
      <c r="C24" s="958"/>
      <c r="D24" s="955" t="s">
        <v>829</v>
      </c>
      <c r="E24" s="578" t="s">
        <v>830</v>
      </c>
      <c r="F24" s="952" t="s">
        <v>831</v>
      </c>
      <c r="G24" s="682"/>
      <c r="H24" s="688"/>
      <c r="I24" s="682"/>
      <c r="J24" s="688"/>
      <c r="K24" s="950"/>
      <c r="L24" s="722"/>
      <c r="W24" s="677"/>
      <c r="X24" s="760">
        <v>0</v>
      </c>
    </row>
    <row s="1637" customFormat="1" customHeight="1" ht="22.5" hidden="1">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hidden="1">
      <c r="A26" s="2394"/>
      <c r="C26" s="958"/>
      <c r="D26" s="955" t="s">
        <v>834</v>
      </c>
      <c r="E26" s="555" t="s">
        <v>835</v>
      </c>
      <c r="F26" s="952" t="s">
        <v>836</v>
      </c>
      <c r="G26" s="682"/>
      <c r="H26" s="688"/>
      <c r="I26" s="682"/>
      <c r="J26" s="688"/>
      <c r="K26" s="950"/>
      <c r="L26" s="722"/>
      <c r="W26" s="677"/>
      <c r="X26" s="760">
        <v>0</v>
      </c>
    </row>
    <row s="1637" customFormat="1" customHeight="1" ht="18.75" hidden="1">
      <c r="A27" s="2394"/>
      <c r="C27" s="958"/>
      <c r="D27" s="955" t="s">
        <v>837</v>
      </c>
      <c r="E27" s="555" t="s">
        <v>838</v>
      </c>
      <c r="F27" s="952" t="s">
        <v>839</v>
      </c>
      <c r="G27" s="682"/>
      <c r="H27" s="688"/>
      <c r="I27" s="682"/>
      <c r="J27" s="688"/>
      <c r="K27" s="950"/>
      <c r="L27" s="722"/>
      <c r="W27" s="677"/>
      <c r="X27" s="760">
        <v>0</v>
      </c>
    </row>
    <row s="1637" customFormat="1" customHeight="1" ht="18.75" hidden="1">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hidden="1">
      <c r="A29" s="2394"/>
      <c r="C29" s="958"/>
      <c r="D29" s="955" t="s">
        <v>842</v>
      </c>
      <c r="E29" s="555" t="s">
        <v>835</v>
      </c>
      <c r="F29" s="952" t="s">
        <v>843</v>
      </c>
      <c r="G29" s="682"/>
      <c r="H29" s="688"/>
      <c r="I29" s="682"/>
      <c r="J29" s="688"/>
      <c r="K29" s="950"/>
      <c r="L29" s="722"/>
      <c r="W29" s="677"/>
      <c r="X29" s="760">
        <v>0</v>
      </c>
    </row>
    <row s="1637" customFormat="1" customHeight="1" ht="18.75" hidden="1">
      <c r="A30" s="2394"/>
      <c r="C30" s="958"/>
      <c r="D30" s="955" t="s">
        <v>844</v>
      </c>
      <c r="E30" s="555" t="s">
        <v>845</v>
      </c>
      <c r="F30" s="952" t="s">
        <v>846</v>
      </c>
      <c r="G30" s="682"/>
      <c r="H30" s="688"/>
      <c r="I30" s="682"/>
      <c r="J30" s="688"/>
      <c r="K30" s="950"/>
      <c r="L30" s="722"/>
      <c r="W30" s="677"/>
      <c r="X30" s="760">
        <v>0</v>
      </c>
    </row>
    <row customHeight="1" ht="126.75" hidden="1">
      <c r="A31" s="2394"/>
      <c r="D31" s="955" t="s">
        <v>111</v>
      </c>
      <c r="E31" s="281" t="s">
        <v>847</v>
      </c>
      <c r="F31" s="662" t="s">
        <v>557</v>
      </c>
      <c r="G31" s="559"/>
      <c r="H31" s="664"/>
      <c r="I31" s="559"/>
      <c r="J31" s="664"/>
      <c r="K31" s="291" t="s">
        <v>848</v>
      </c>
      <c r="L31" s="722"/>
      <c r="X31" s="507">
        <v>0</v>
      </c>
    </row>
    <row customHeight="1" ht="56.25" hidden="1">
      <c r="A32" s="2394"/>
      <c r="D32" s="955" t="s">
        <v>91</v>
      </c>
      <c r="E32" s="281" t="s">
        <v>849</v>
      </c>
      <c r="F32" s="541" t="s">
        <v>819</v>
      </c>
      <c r="G32" s="559"/>
      <c r="H32" s="664"/>
      <c r="I32" s="559"/>
      <c r="J32" s="664"/>
      <c r="K32" s="291" t="s">
        <v>850</v>
      </c>
      <c r="L32" s="722"/>
      <c r="X32" s="507">
        <v>0</v>
      </c>
    </row>
    <row customHeight="1" ht="11.25" hidden="1">
      <c r="A33" s="2394"/>
      <c r="E33" s="666"/>
      <c r="F33" s="183"/>
      <c r="G33" s="183"/>
      <c r="H33" s="183"/>
      <c r="I33" s="183"/>
      <c r="J33" s="183"/>
      <c r="K33" s="183"/>
      <c r="X33" s="507">
        <v>0</v>
      </c>
    </row>
    <row customHeight="1" ht="12.75" hidden="1">
      <c r="A34" s="2394"/>
      <c r="D34" s="67">
        <v>1</v>
      </c>
      <c r="E34" s="337" t="s">
        <v>851</v>
      </c>
      <c r="X34" s="507">
        <v>0</v>
      </c>
    </row>
    <row customHeight="1" ht="11.25" hidden="1">
      <c r="A35" s="2394"/>
      <c r="D35" s="371"/>
      <c r="E35" s="337" t="s">
        <v>852</v>
      </c>
      <c r="X35" s="507">
        <v>0</v>
      </c>
    </row>
    <row s="1637" customFormat="1" customHeight="1" ht="11.549999999999999">
      <c r="A36" s="1035"/>
      <c r="B36" s="520"/>
      <c r="D36" s="1036"/>
      <c r="E36" s="1037"/>
      <c r="X36" s="511">
        <v>11</v>
      </c>
    </row>
    <row s="1637" customFormat="1" customHeight="1" ht="22.5">
      <c r="A37" s="2394" t="s">
        <v>853</v>
      </c>
      <c r="B37" s="513"/>
      <c r="D37" s="955">
        <v>1</v>
      </c>
      <c r="E37" s="709" t="s">
        <v>854</v>
      </c>
      <c r="F37" s="662" t="s">
        <v>809</v>
      </c>
      <c r="G37" s="559"/>
      <c r="H37" s="521"/>
      <c r="I37" s="559"/>
      <c r="J37" s="521"/>
      <c r="K37" s="291" t="s">
        <v>855</v>
      </c>
      <c r="X37" s="760">
        <v>0</v>
      </c>
    </row>
    <row s="1637" customFormat="1" customHeight="1" ht="22.5">
      <c r="A38" s="2394"/>
      <c r="B38" s="513"/>
      <c r="D38" s="671" t="s">
        <v>110</v>
      </c>
      <c r="E38" s="1034" t="s">
        <v>856</v>
      </c>
      <c r="F38" s="1038" t="s">
        <v>545</v>
      </c>
      <c r="G38" s="1038" t="s">
        <v>545</v>
      </c>
      <c r="H38" s="1032"/>
      <c r="I38" s="1038" t="s">
        <v>545</v>
      </c>
      <c r="J38" s="1032"/>
      <c r="K38" s="1033"/>
      <c r="X38" s="760">
        <v>0</v>
      </c>
    </row>
    <row s="1637" customFormat="1" customHeight="1" ht="33.75">
      <c r="A39" s="2394"/>
      <c r="B39" s="513"/>
      <c r="D39" s="667" t="s">
        <v>711</v>
      </c>
      <c r="E39" s="725" t="s">
        <v>857</v>
      </c>
      <c r="F39" s="662" t="s">
        <v>858</v>
      </c>
      <c r="G39" s="670"/>
      <c r="H39" s="1025"/>
      <c r="I39" s="670"/>
      <c r="J39" s="1025"/>
      <c r="K39" s="291" t="s">
        <v>859</v>
      </c>
      <c r="X39" s="760">
        <v>0</v>
      </c>
    </row>
    <row s="1637" customFormat="1" customHeight="1" ht="33.75">
      <c r="A40" s="2394"/>
      <c r="B40" s="513"/>
      <c r="D40" s="667" t="s">
        <v>714</v>
      </c>
      <c r="E40" s="725" t="s">
        <v>860</v>
      </c>
      <c r="F40" s="1029" t="s">
        <v>861</v>
      </c>
      <c r="G40" s="743"/>
      <c r="H40" s="1025"/>
      <c r="I40" s="743"/>
      <c r="J40" s="1025"/>
      <c r="K40" s="291" t="s">
        <v>862</v>
      </c>
      <c r="X40" s="760">
        <v>0</v>
      </c>
    </row>
    <row s="1637" customFormat="1" customHeight="1" ht="22.5">
      <c r="A41" s="2394"/>
      <c r="B41" s="513"/>
      <c r="D41" s="667" t="s">
        <v>89</v>
      </c>
      <c r="E41" s="724" t="s">
        <v>863</v>
      </c>
      <c r="F41" s="662" t="s">
        <v>545</v>
      </c>
      <c r="G41" s="662" t="s">
        <v>545</v>
      </c>
      <c r="H41" s="1026"/>
      <c r="I41" s="662" t="s">
        <v>545</v>
      </c>
      <c r="J41" s="1026"/>
      <c r="K41" s="304"/>
      <c r="X41" s="760">
        <v>0</v>
      </c>
    </row>
    <row s="1637" customFormat="1" customHeight="1" ht="45">
      <c r="A42" s="2394"/>
      <c r="B42" s="513"/>
      <c r="D42" s="667" t="s">
        <v>323</v>
      </c>
      <c r="E42" s="725" t="s">
        <v>864</v>
      </c>
      <c r="F42" s="662" t="s">
        <v>557</v>
      </c>
      <c r="G42" s="559"/>
      <c r="H42" s="1026"/>
      <c r="I42" s="559"/>
      <c r="J42" s="1026"/>
      <c r="K42" s="304" t="s">
        <v>865</v>
      </c>
      <c r="X42" s="760">
        <v>0</v>
      </c>
    </row>
    <row s="1637" customFormat="1" customHeight="1" ht="45">
      <c r="A43" s="2394"/>
      <c r="B43" s="513"/>
      <c r="D43" s="667" t="s">
        <v>331</v>
      </c>
      <c r="E43" s="669" t="s">
        <v>866</v>
      </c>
      <c r="F43" s="1030" t="s">
        <v>557</v>
      </c>
      <c r="G43" s="744"/>
      <c r="H43" s="1025"/>
      <c r="I43" s="744"/>
      <c r="J43" s="1025"/>
      <c r="K43" s="304" t="s">
        <v>867</v>
      </c>
      <c r="X43" s="760">
        <v>0</v>
      </c>
    </row>
    <row s="1637" customFormat="1" customHeight="1" ht="11.25">
      <c r="A44" s="2394"/>
      <c r="B44" s="513"/>
      <c r="D44" s="667" t="s">
        <v>90</v>
      </c>
      <c r="E44" s="668" t="s">
        <v>868</v>
      </c>
      <c r="F44" s="662" t="s">
        <v>858</v>
      </c>
      <c r="G44" s="670"/>
      <c r="H44" s="1025"/>
      <c r="I44" s="670"/>
      <c r="J44" s="1025"/>
      <c r="K44" s="291"/>
      <c r="X44" s="760">
        <v>0</v>
      </c>
    </row>
    <row s="1637" customFormat="1" customHeight="1" ht="11.25">
      <c r="A45" s="2394"/>
      <c r="B45" s="513"/>
      <c r="D45" s="667" t="s">
        <v>753</v>
      </c>
      <c r="E45" s="669" t="s">
        <v>869</v>
      </c>
      <c r="F45" s="662" t="s">
        <v>858</v>
      </c>
      <c r="G45" s="670"/>
      <c r="H45" s="1025"/>
      <c r="I45" s="670"/>
      <c r="J45" s="1025"/>
      <c r="K45" s="291"/>
      <c r="X45" s="760">
        <v>0</v>
      </c>
    </row>
    <row s="1637" customFormat="1" customHeight="1" ht="11.25">
      <c r="A46" s="2394"/>
      <c r="B46" s="513"/>
      <c r="D46" s="667" t="s">
        <v>795</v>
      </c>
      <c r="E46" s="669" t="s">
        <v>870</v>
      </c>
      <c r="F46" s="662" t="s">
        <v>858</v>
      </c>
      <c r="G46" s="670"/>
      <c r="H46" s="1025"/>
      <c r="I46" s="670"/>
      <c r="J46" s="1025"/>
      <c r="K46" s="291"/>
      <c r="X46" s="760">
        <v>0</v>
      </c>
    </row>
    <row s="1637" customFormat="1" customHeight="1" ht="11.25">
      <c r="A47" s="2394"/>
      <c r="B47" s="513"/>
      <c r="D47" s="667" t="s">
        <v>798</v>
      </c>
      <c r="E47" s="669" t="s">
        <v>871</v>
      </c>
      <c r="F47" s="662" t="s">
        <v>858</v>
      </c>
      <c r="G47" s="670"/>
      <c r="H47" s="1025"/>
      <c r="I47" s="670"/>
      <c r="J47" s="1025"/>
      <c r="K47" s="291"/>
      <c r="X47" s="760">
        <v>0</v>
      </c>
    </row>
    <row s="1637" customFormat="1" customHeight="1" ht="11.25">
      <c r="A48" s="2394"/>
      <c r="B48" s="513"/>
      <c r="D48" s="667" t="s">
        <v>872</v>
      </c>
      <c r="E48" s="673" t="s">
        <v>873</v>
      </c>
      <c r="F48" s="662" t="s">
        <v>858</v>
      </c>
      <c r="G48" s="670"/>
      <c r="H48" s="1025"/>
      <c r="I48" s="670"/>
      <c r="J48" s="1025"/>
      <c r="K48" s="291"/>
      <c r="X48" s="760">
        <v>0</v>
      </c>
    </row>
    <row s="1637" customFormat="1" customHeight="1" ht="11.25">
      <c r="A49" s="2394"/>
      <c r="B49" s="513"/>
      <c r="D49" s="667" t="s">
        <v>874</v>
      </c>
      <c r="E49" s="673" t="s">
        <v>875</v>
      </c>
      <c r="F49" s="662" t="s">
        <v>858</v>
      </c>
      <c r="G49" s="670"/>
      <c r="H49" s="1025"/>
      <c r="I49" s="670"/>
      <c r="J49" s="1025"/>
      <c r="K49" s="291"/>
      <c r="X49" s="760">
        <v>0</v>
      </c>
    </row>
    <row s="1637" customFormat="1" customHeight="1" ht="11.25">
      <c r="A50" s="2394"/>
      <c r="B50" s="513"/>
      <c r="D50" s="667" t="s">
        <v>876</v>
      </c>
      <c r="E50" s="669" t="s">
        <v>877</v>
      </c>
      <c r="F50" s="662" t="s">
        <v>858</v>
      </c>
      <c r="G50" s="670"/>
      <c r="H50" s="1025"/>
      <c r="I50" s="670"/>
      <c r="J50" s="1025"/>
      <c r="K50" s="291"/>
      <c r="X50" s="760">
        <v>0</v>
      </c>
    </row>
    <row s="1637" customFormat="1" customHeight="1" ht="11.25">
      <c r="A51" s="2394"/>
      <c r="B51" s="513"/>
      <c r="D51" s="667" t="s">
        <v>878</v>
      </c>
      <c r="E51" s="669" t="s">
        <v>879</v>
      </c>
      <c r="F51" s="662" t="s">
        <v>858</v>
      </c>
      <c r="G51" s="670"/>
      <c r="H51" s="1025"/>
      <c r="I51" s="670"/>
      <c r="J51" s="1025"/>
      <c r="K51" s="291"/>
      <c r="X51" s="760">
        <v>0</v>
      </c>
    </row>
    <row s="1637" customFormat="1" customHeight="1" ht="45">
      <c r="A52" s="2394"/>
      <c r="B52" s="513"/>
      <c r="D52" s="667" t="s">
        <v>111</v>
      </c>
      <c r="E52" s="668" t="s">
        <v>880</v>
      </c>
      <c r="F52" s="662" t="s">
        <v>858</v>
      </c>
      <c r="G52" s="670"/>
      <c r="H52" s="1025"/>
      <c r="I52" s="670"/>
      <c r="J52" s="1025"/>
      <c r="K52" s="291"/>
      <c r="X52" s="760">
        <v>0</v>
      </c>
    </row>
    <row s="1637" customFormat="1" customHeight="1" ht="11.25">
      <c r="A53" s="2394"/>
      <c r="B53" s="513"/>
      <c r="D53" s="667" t="s">
        <v>312</v>
      </c>
      <c r="E53" s="669" t="s">
        <v>869</v>
      </c>
      <c r="F53" s="662" t="s">
        <v>858</v>
      </c>
      <c r="G53" s="670"/>
      <c r="H53" s="1025"/>
      <c r="I53" s="670"/>
      <c r="J53" s="1025"/>
      <c r="K53" s="291"/>
      <c r="X53" s="760">
        <v>0</v>
      </c>
    </row>
    <row s="1637" customFormat="1" customHeight="1" ht="11.25">
      <c r="A54" s="2394"/>
      <c r="B54" s="513"/>
      <c r="D54" s="667" t="s">
        <v>881</v>
      </c>
      <c r="E54" s="669" t="s">
        <v>870</v>
      </c>
      <c r="F54" s="662" t="s">
        <v>858</v>
      </c>
      <c r="G54" s="670"/>
      <c r="H54" s="1025"/>
      <c r="I54" s="670"/>
      <c r="J54" s="1025"/>
      <c r="K54" s="291"/>
      <c r="X54" s="760">
        <v>0</v>
      </c>
    </row>
    <row s="1637" customFormat="1" customHeight="1" ht="11.25">
      <c r="A55" s="2394"/>
      <c r="B55" s="513"/>
      <c r="D55" s="667" t="s">
        <v>882</v>
      </c>
      <c r="E55" s="669" t="s">
        <v>871</v>
      </c>
      <c r="F55" s="662" t="s">
        <v>858</v>
      </c>
      <c r="G55" s="670"/>
      <c r="H55" s="1025"/>
      <c r="I55" s="670"/>
      <c r="J55" s="1025"/>
      <c r="K55" s="291"/>
      <c r="X55" s="760">
        <v>0</v>
      </c>
    </row>
    <row s="1637" customFormat="1" customHeight="1" ht="11.25">
      <c r="A56" s="2394"/>
      <c r="B56" s="513"/>
      <c r="D56" s="667" t="s">
        <v>883</v>
      </c>
      <c r="E56" s="673" t="s">
        <v>873</v>
      </c>
      <c r="F56" s="662" t="s">
        <v>858</v>
      </c>
      <c r="G56" s="670"/>
      <c r="H56" s="1025"/>
      <c r="I56" s="670"/>
      <c r="J56" s="1025"/>
      <c r="K56" s="291"/>
      <c r="X56" s="760">
        <v>0</v>
      </c>
    </row>
    <row s="1637" customFormat="1" customHeight="1" ht="11.25">
      <c r="A57" s="2394"/>
      <c r="B57" s="513"/>
      <c r="D57" s="667" t="s">
        <v>884</v>
      </c>
      <c r="E57" s="673" t="s">
        <v>875</v>
      </c>
      <c r="F57" s="662" t="s">
        <v>858</v>
      </c>
      <c r="G57" s="670"/>
      <c r="H57" s="1025"/>
      <c r="I57" s="670"/>
      <c r="J57" s="1025"/>
      <c r="K57" s="291"/>
      <c r="X57" s="760">
        <v>0</v>
      </c>
    </row>
    <row s="1637" customFormat="1" customHeight="1" ht="11.25">
      <c r="A58" s="2394"/>
      <c r="B58" s="513"/>
      <c r="D58" s="667" t="s">
        <v>885</v>
      </c>
      <c r="E58" s="669" t="s">
        <v>877</v>
      </c>
      <c r="F58" s="662" t="s">
        <v>858</v>
      </c>
      <c r="G58" s="670"/>
      <c r="H58" s="1025"/>
      <c r="I58" s="670"/>
      <c r="J58" s="1025"/>
      <c r="K58" s="291"/>
      <c r="X58" s="760">
        <v>0</v>
      </c>
    </row>
    <row s="1637" customFormat="1" customHeight="1" ht="11.25">
      <c r="A59" s="2394"/>
      <c r="B59" s="513"/>
      <c r="D59" s="667" t="s">
        <v>886</v>
      </c>
      <c r="E59" s="669" t="s">
        <v>879</v>
      </c>
      <c r="F59" s="662" t="s">
        <v>858</v>
      </c>
      <c r="G59" s="670"/>
      <c r="H59" s="1025"/>
      <c r="I59" s="670"/>
      <c r="J59" s="1025"/>
      <c r="K59" s="291"/>
      <c r="X59" s="760">
        <v>0</v>
      </c>
    </row>
    <row s="1637" customFormat="1" customHeight="1" ht="33.75">
      <c r="A60" s="2394"/>
      <c r="B60" s="513"/>
      <c r="D60" s="667" t="s">
        <v>91</v>
      </c>
      <c r="E60" s="668" t="s">
        <v>887</v>
      </c>
      <c r="F60" s="723" t="s">
        <v>557</v>
      </c>
      <c r="G60" s="744"/>
      <c r="H60" s="1025"/>
      <c r="I60" s="744"/>
      <c r="J60" s="1025"/>
      <c r="K60" s="304" t="s">
        <v>888</v>
      </c>
      <c r="X60" s="760">
        <v>0</v>
      </c>
    </row>
    <row s="1637" customFormat="1" customHeight="1" ht="33.75">
      <c r="A61" s="2394"/>
      <c r="B61" s="513"/>
      <c r="D61" s="667" t="s">
        <v>92</v>
      </c>
      <c r="E61" s="668" t="s">
        <v>889</v>
      </c>
      <c r="F61" s="728" t="s">
        <v>819</v>
      </c>
      <c r="G61" s="670"/>
      <c r="H61" s="1025"/>
      <c r="I61" s="670"/>
      <c r="J61" s="1025"/>
      <c r="K61" s="291"/>
      <c r="X61" s="760">
        <v>0</v>
      </c>
    </row>
    <row s="1637" customFormat="1" customHeight="1" ht="22.5">
      <c r="A62" s="2394"/>
      <c r="B62" s="513" t="s">
        <v>587</v>
      </c>
      <c r="D62" s="667" t="s">
        <v>112</v>
      </c>
      <c r="E62" s="668" t="s">
        <v>890</v>
      </c>
      <c r="F62" s="728" t="s">
        <v>305</v>
      </c>
      <c r="G62" s="384"/>
      <c r="H62" s="1025"/>
      <c r="I62" s="384"/>
      <c r="J62" s="1025"/>
      <c r="K62" s="291" t="s">
        <v>630</v>
      </c>
      <c r="X62" s="760">
        <v>0</v>
      </c>
    </row>
    <row s="1637" customFormat="1" customHeight="1" ht="45">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89</v>
      </c>
      <c r="E71" s="668" t="s">
        <v>901</v>
      </c>
      <c r="F71" s="662" t="s">
        <v>861</v>
      </c>
      <c r="G71" s="559"/>
      <c r="H71" s="1032"/>
      <c r="I71" s="559"/>
      <c r="J71" s="1032"/>
      <c r="K71" s="304"/>
      <c r="X71" s="760">
        <v>0</v>
      </c>
    </row>
    <row s="1637" customFormat="1" customHeight="1" ht="56.25" hidden="1">
      <c r="A72" s="2394"/>
      <c r="B72" s="513"/>
      <c r="D72" s="667" t="s">
        <v>90</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91</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89</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90</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91</v>
      </c>
      <c r="E96" s="668" t="s">
        <v>929</v>
      </c>
      <c r="F96" s="728" t="s">
        <v>819</v>
      </c>
      <c r="G96" s="730"/>
      <c r="H96" s="1025"/>
      <c r="I96" s="730"/>
      <c r="J96" s="1025"/>
      <c r="K96" s="291"/>
      <c r="X96" s="760">
        <v>0</v>
      </c>
    </row>
    <row s="1637" customFormat="1" customHeight="1" ht="22.5" hidden="1">
      <c r="A97" s="2394"/>
      <c r="B97" s="513" t="s">
        <v>587</v>
      </c>
      <c r="D97" s="667" t="s">
        <v>92</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5FB68-B318-F04F-F88F-0.B0B0393E}"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INDEX(VD_NAME_LIST,MATCH("4189671",VD_ID_LIST,0))</f>
        <v>Холодное водоснабжение. Питьевая вода</v>
      </c>
      <c r="F13" s="2114" t="s">
        <v>65</v>
      </c>
      <c r="G13" s="2115"/>
      <c r="H13" s="2116">
        <v>1</v>
      </c>
      <c r="I13" s="2107" t="str">
        <f>IF(U13="","",INDEX(TERRITORY_MR_LIST,MATCH(U13,TERRITORY_LIST_ID,0)))</f>
        <v>Территория 1</v>
      </c>
      <c r="J13" s="2109" t="s">
        <v>19</v>
      </c>
      <c r="K13" s="604"/>
      <c r="L13" s="529" t="s">
        <v>109</v>
      </c>
      <c r="M13" s="605" t="s">
        <v>22</v>
      </c>
      <c r="N13" s="814"/>
      <c r="O13" s="1418" t="s">
        <v>117</v>
      </c>
      <c r="P13" s="1415" t="str">
        <f>$E$13</f>
        <v>Холодное водоснабжение. Питьевая вода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5DEEA-2D39-35CA-10A1-0.99B23BA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ИМУП «ПОСЖИЛКОМСЕРВИС»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87</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549999999999999">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549999999999999">
      <c r="A39" s="507"/>
      <c r="C39" s="507"/>
      <c r="D39" s="349"/>
      <c r="E39" s="582" t="s">
        <v>962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09B29-3032-FBAA-8077-0.2D16C51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51B8B-D6A1-320E-F296-0.A251942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21BDB-26E7-B8BC-AF5C-0.DE6EB98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109</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110</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62235-67ED-8E51-8732-0.AAE82A1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778A-8BA1-3E52-50A7-0.CBEB5868}"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ИМУП «ПОСЖИЛКОМСЕРВИС»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Холодное водоснабжение. Питьевая вода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87</v>
      </c>
      <c r="E13" s="762" t="s">
        <v>301</v>
      </c>
      <c r="F13" s="762" t="s">
        <v>565</v>
      </c>
      <c r="G13" s="810" t="s">
        <v>302</v>
      </c>
      <c r="H13" s="756" t="s">
        <v>302</v>
      </c>
      <c r="I13" s="2129"/>
      <c r="S13" s="507">
        <v>34</v>
      </c>
    </row>
    <row customHeight="1" ht="15" hidden="1">
      <c r="C14" s="178"/>
      <c r="D14" s="595" t="s">
        <v>109</v>
      </c>
      <c r="E14" s="595" t="s">
        <v>110</v>
      </c>
      <c r="F14" s="595" t="s">
        <v>89</v>
      </c>
      <c r="G14" s="661" t="str">
        <f>G1&amp;".1"</f>
        <v>.1</v>
      </c>
      <c r="H14" s="661" t="str">
        <f>H1&amp;".1"</f>
        <v>4.1</v>
      </c>
      <c r="I14" s="291"/>
      <c r="S14" s="507">
        <v>0</v>
      </c>
    </row>
    <row customHeight="1" ht="54.16666666666666">
      <c r="A15" s="507"/>
      <c r="C15" s="528"/>
      <c r="D15" s="523">
        <v>1</v>
      </c>
      <c r="E15" s="1932" t="str">
        <f>TP_P_A</f>
        <v>Количество поданных заявлений </v>
      </c>
      <c r="F15" s="523" t="s">
        <v>1114</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39.166666666666664">
      <c r="A16" s="507"/>
      <c r="C16" s="528"/>
      <c r="D16" s="523">
        <v>2</v>
      </c>
      <c r="E16" s="1932" t="str">
        <f>TP_P_B</f>
        <v>Количество исполненных заявлений </v>
      </c>
      <c r="F16" s="523" t="s">
        <v>1114</v>
      </c>
      <c r="G16" s="687"/>
      <c r="H16" s="687">
        <v>1</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0.668</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1115</v>
      </c>
      <c r="E20" s="690"/>
      <c r="F20" s="511"/>
      <c r="G20" s="511"/>
      <c r="H20" s="511"/>
      <c r="I20" s="1765"/>
      <c r="S20" s="507">
        <v>0</v>
      </c>
    </row>
    <row customHeight="1" ht="29.25">
      <c r="C21" s="453"/>
      <c r="D21" s="541" t="s">
        <v>312</v>
      </c>
      <c r="E21" s="672" t="s">
        <v>1116</v>
      </c>
      <c r="F21" s="1763" t="str">
        <f>IF(TEMPLATE_SPHERE="HEAT","Гкал/час","тыс. куб. м/сутки")</f>
        <v>тыс. куб. м/сутки</v>
      </c>
      <c r="G21" s="682"/>
      <c r="H21" s="682">
        <f>0.7-0.032</f>
        <v>0.668</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ED1D3-FA63-7CA9-C0DC-0.38B17D4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87</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305</v>
      </c>
      <c r="G16" s="339"/>
      <c r="Q16" s="85">
        <v>14</v>
      </c>
    </row>
    <row customHeight="1" ht="14.699999999999998">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1025</v>
      </c>
      <c r="E19" s="885" t="s">
        <v>1120</v>
      </c>
      <c r="F19" s="387"/>
      <c r="G19" s="339" t="s">
        <v>1121</v>
      </c>
      <c r="I19" s="502"/>
      <c r="J19" s="502"/>
      <c r="Q19" s="760">
        <v>0</v>
      </c>
    </row>
    <row s="1637" customFormat="1" customHeight="1" ht="14.699999999999998">
      <c r="A20" s="345"/>
      <c r="B20" s="148"/>
      <c r="C20" s="309"/>
      <c r="D20" s="887">
        <v>2</v>
      </c>
      <c r="E20" s="332" t="s">
        <v>1122</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1123</v>
      </c>
      <c r="F23" s="1672" t="s">
        <v>305</v>
      </c>
      <c r="G23" s="347"/>
      <c r="I23" s="1626"/>
      <c r="J23" s="1626"/>
      <c r="Q23" s="1633">
        <v>0</v>
      </c>
    </row>
    <row s="1637" customFormat="1" customHeight="1" ht="14.25" hidden="1">
      <c r="A24" s="345"/>
      <c r="B24" s="1162"/>
      <c r="C24" s="378"/>
      <c r="D24" s="1675" t="s">
        <v>708</v>
      </c>
      <c r="E24" s="1674" t="s">
        <v>1124</v>
      </c>
      <c r="F24" s="1672" t="s">
        <v>305</v>
      </c>
      <c r="G24" s="339"/>
      <c r="I24" s="1626"/>
      <c r="J24" s="1626"/>
      <c r="Q24" s="1633">
        <v>0</v>
      </c>
    </row>
    <row s="1637" customFormat="1" customHeight="1" ht="14.25" hidden="1">
      <c r="A25" s="345"/>
      <c r="B25" s="1162"/>
      <c r="C25" s="378"/>
      <c r="D25" s="1675" t="s">
        <v>711</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2B4C-7BBD-1611-3FCC-0.85ECFCE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1127</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1128</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1129</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1130</v>
      </c>
      <c r="F10" s="1672"/>
      <c r="G10" s="1676"/>
      <c r="H10" s="1672" t="s">
        <v>305</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87</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1021</v>
      </c>
      <c r="E22" s="196" t="s">
        <v>1133</v>
      </c>
      <c r="F22" s="200"/>
      <c r="G22" s="1739"/>
      <c r="H22" s="200" t="s">
        <v>305</v>
      </c>
      <c r="I22" s="153" t="s">
        <v>1134</v>
      </c>
      <c r="M22" s="85">
        <v>20</v>
      </c>
    </row>
    <row customHeight="1" ht="60">
      <c r="A23" s="1685"/>
      <c r="C23" s="98"/>
      <c r="D23" s="149" t="s">
        <v>1023</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1137</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753</v>
      </c>
      <c r="E29" s="207" t="s">
        <v>1127</v>
      </c>
      <c r="F29" s="200"/>
      <c r="G29" s="259"/>
      <c r="H29" s="200" t="s">
        <v>305</v>
      </c>
      <c r="I29" s="2171" t="s">
        <v>1138</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1139</v>
      </c>
      <c r="E33" s="208" t="s">
        <v>1128</v>
      </c>
      <c r="F33" s="200"/>
      <c r="G33" s="259"/>
      <c r="H33" s="200" t="s">
        <v>305</v>
      </c>
      <c r="I33" s="2171" t="s">
        <v>1140</v>
      </c>
      <c r="M33" s="85">
        <v>14</v>
      </c>
    </row>
    <row customHeight="1" ht="15.75">
      <c r="A34" s="1685" t="s">
        <v>89</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1141</v>
      </c>
      <c r="E36" s="208" t="s">
        <v>1129</v>
      </c>
      <c r="F36" s="200"/>
      <c r="G36" s="259"/>
      <c r="H36" s="200" t="s">
        <v>305</v>
      </c>
      <c r="I36" s="2145" t="s">
        <v>1142</v>
      </c>
      <c r="M36" s="85">
        <v>14</v>
      </c>
    </row>
    <row customHeight="1" ht="15.75">
      <c r="A37" s="1685" t="s">
        <v>90</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883</v>
      </c>
      <c r="E39" s="208" t="s">
        <v>1130</v>
      </c>
      <c r="F39" s="200"/>
      <c r="G39" s="209"/>
      <c r="H39" s="200" t="s">
        <v>305</v>
      </c>
      <c r="I39" s="2171" t="s">
        <v>1143</v>
      </c>
      <c r="L39" s="157" t="s">
        <v>1131</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7C09-760F-15D5-F0F9-0.04CA416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87</v>
      </c>
      <c r="F20" s="2226" t="s">
        <v>123</v>
      </c>
      <c r="G20" s="2226" t="s">
        <v>124</v>
      </c>
      <c r="H20" s="2388" t="s">
        <v>1147</v>
      </c>
      <c r="I20" s="2389"/>
      <c r="J20" s="2435"/>
      <c r="K20" s="2226" t="s">
        <v>302</v>
      </c>
      <c r="L20" s="2226" t="s">
        <v>389</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1151</v>
      </c>
      <c r="N85" s="336"/>
      <c r="AH85" s="376">
        <v>34</v>
      </c>
    </row>
    <row customHeight="1" ht="19.9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6CD7-6DF3-0299-3F36-0.06BA737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87</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1154</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211AD-83A9-649C-ADB5-0.5737AD6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123</v>
      </c>
      <c r="F9" s="2105"/>
      <c r="G9" s="2129" t="s">
        <v>105</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88</v>
      </c>
      <c r="F10" s="1286" t="s">
        <v>129</v>
      </c>
      <c r="G10" s="2129"/>
      <c r="H10" s="2129"/>
      <c r="I10" s="2129"/>
      <c r="J10" s="2129"/>
      <c r="K10" s="112" t="s">
        <v>108</v>
      </c>
      <c r="L10" s="2129" t="s">
        <v>87</v>
      </c>
      <c r="M10" s="2129"/>
      <c r="N10" s="112" t="s">
        <v>130</v>
      </c>
      <c r="O10" s="112" t="s">
        <v>108</v>
      </c>
      <c r="P10" s="2129" t="s">
        <v>87</v>
      </c>
      <c r="Q10" s="2129"/>
      <c r="R10" s="112" t="s">
        <v>130</v>
      </c>
      <c r="S10" s="285" t="s">
        <v>108</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E50EC-4AF4-4735-645C-0.7CBF39F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ИМУП «ПОСЖИЛКОМСЕРВИС»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87</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1156</v>
      </c>
      <c r="F17" s="523" t="s">
        <v>305</v>
      </c>
      <c r="G17" s="680"/>
      <c r="H17" s="680"/>
      <c r="I17" s="680"/>
      <c r="J17" s="680"/>
      <c r="K17" s="291" t="s">
        <v>1157</v>
      </c>
      <c r="V17" s="507">
        <v>0</v>
      </c>
    </row>
    <row customHeight="1" ht="48.29999999999999">
      <c r="A18" s="507"/>
      <c r="C18" s="528"/>
      <c r="D18" s="523">
        <v>3</v>
      </c>
      <c r="E18" s="281" t="s">
        <v>814</v>
      </c>
      <c r="F18" s="523" t="s">
        <v>305</v>
      </c>
      <c r="G18" s="811" t="s">
        <v>305</v>
      </c>
      <c r="H18" s="812" t="s">
        <v>305</v>
      </c>
      <c r="I18" s="523" t="s">
        <v>305</v>
      </c>
      <c r="J18" s="580" t="s">
        <v>305</v>
      </c>
      <c r="K18" s="291" t="s">
        <v>1158</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1159</v>
      </c>
      <c r="F22" s="523" t="s">
        <v>557</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8E23D4-EF54-2A75-25E3-0.8671F92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customHeight="1" ht="11.25">
      <c r="A2" s="1076" t="s">
        <v>1206</v>
      </c>
      <c r="B2" s="1077">
        <v>2000</v>
      </c>
      <c r="C2" s="1077">
        <v>2022</v>
      </c>
      <c r="D2" s="1077" t="s">
        <v>65</v>
      </c>
      <c r="E2" s="1078" t="s">
        <v>1207</v>
      </c>
      <c r="F2" s="1078" t="s">
        <v>1208</v>
      </c>
      <c r="G2" s="1078" t="s">
        <v>1209</v>
      </c>
      <c r="H2" s="1079" t="s">
        <v>54</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1235</v>
      </c>
      <c r="G3" s="1078" t="s">
        <v>1236</v>
      </c>
      <c r="H3" s="1079" t="s">
        <v>1237</v>
      </c>
      <c r="I3" s="1078" t="s">
        <v>110</v>
      </c>
      <c r="J3" s="1078" t="s">
        <v>555</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1220</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1231</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89</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1220</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35</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1254</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1247</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1254</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98</v>
      </c>
      <c r="J16" s="1091" t="s">
        <v>555</v>
      </c>
      <c r="N16" s="1160" t="s">
        <v>1462</v>
      </c>
      <c r="AW16" s="1122" t="s">
        <v>154</v>
      </c>
      <c r="AX16" s="1122" t="s">
        <v>154</v>
      </c>
      <c r="AZ16" s="1122" t="s">
        <v>1389</v>
      </c>
      <c r="BB16" s="1122" t="s">
        <v>1463</v>
      </c>
      <c r="BC16" s="1122" t="s">
        <v>1439</v>
      </c>
      <c r="BE16" s="1122">
        <v>2014</v>
      </c>
      <c r="BH16" s="1070" t="s">
        <v>1394</v>
      </c>
      <c r="BJ16" s="1219" t="s">
        <v>1464</v>
      </c>
      <c r="BL16" s="1219" t="s">
        <v>1464</v>
      </c>
      <c r="BN16" s="1070" t="s">
        <v>1465</v>
      </c>
      <c r="BR16" s="1072"/>
      <c r="BS16" s="1433"/>
      <c r="BT16" s="1072"/>
      <c r="BU16" s="1072"/>
      <c r="BV16" s="1072"/>
      <c r="BW16" s="1696"/>
      <c r="BX16" s="1692"/>
    </row>
    <row customHeight="1" ht="21">
      <c r="A17" s="1076" t="s">
        <v>1466</v>
      </c>
      <c r="B17" s="1077">
        <v>2015</v>
      </c>
      <c r="G17" s="1078" t="s">
        <v>1414</v>
      </c>
      <c r="H17" s="1078" t="s">
        <v>1414</v>
      </c>
      <c r="I17" s="1078" t="s">
        <v>1467</v>
      </c>
      <c r="N17" s="1160" t="s">
        <v>1468</v>
      </c>
      <c r="X17" s="1089"/>
      <c r="AW17" s="1122" t="s">
        <v>98</v>
      </c>
      <c r="AX17" s="1122" t="s">
        <v>98</v>
      </c>
      <c r="AZ17" s="1122" t="s">
        <v>1469</v>
      </c>
      <c r="BB17" s="1122" t="s">
        <v>1470</v>
      </c>
      <c r="BC17" s="1122" t="s">
        <v>1322</v>
      </c>
      <c r="BE17" s="1122">
        <v>2015</v>
      </c>
      <c r="BH17" s="1070" t="s">
        <v>1410</v>
      </c>
      <c r="BJ17" s="1219" t="s">
        <v>1471</v>
      </c>
      <c r="BL17" s="1219" t="s">
        <v>1471</v>
      </c>
      <c r="BN17" s="1070" t="s">
        <v>1472</v>
      </c>
      <c r="BR17" s="1069" t="s">
        <v>1265</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1322</v>
      </c>
      <c r="BE18" s="1122">
        <v>2016</v>
      </c>
      <c r="BH18" s="1070" t="s">
        <v>1424</v>
      </c>
      <c r="BJ18" s="1219" t="s">
        <v>1482</v>
      </c>
      <c r="BL18" s="1219" t="s">
        <v>1482</v>
      </c>
      <c r="BN18" s="1070" t="s">
        <v>1483</v>
      </c>
      <c r="BQ18" s="1434" t="s">
        <v>1295</v>
      </c>
      <c r="BR18" s="1161" t="s">
        <v>1296</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166</v>
      </c>
      <c r="I19" s="1078" t="s">
        <v>1493</v>
      </c>
      <c r="N19" s="1160" t="s">
        <v>1494</v>
      </c>
      <c r="X19" s="1089"/>
      <c r="AW19" s="1122" t="s">
        <v>1479</v>
      </c>
      <c r="AX19" s="1122" t="s">
        <v>1479</v>
      </c>
      <c r="AZ19" s="1069" t="s">
        <v>1495</v>
      </c>
      <c r="BB19" s="1122" t="s">
        <v>1496</v>
      </c>
      <c r="BC19" s="1122" t="s">
        <v>1322</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1254</v>
      </c>
      <c r="I20" s="1078" t="s">
        <v>1505</v>
      </c>
      <c r="N20" s="1160" t="s">
        <v>1506</v>
      </c>
      <c r="AW20" s="1122" t="s">
        <v>1493</v>
      </c>
      <c r="AX20" s="1122" t="s">
        <v>1493</v>
      </c>
      <c r="AZ20" s="1122" t="s">
        <v>1507</v>
      </c>
      <c r="BB20" s="1122" t="s">
        <v>1508</v>
      </c>
      <c r="BC20" s="1122" t="s">
        <v>1439</v>
      </c>
      <c r="BE20" s="1122">
        <v>2018</v>
      </c>
      <c r="BH20" s="1070" t="s">
        <v>1435</v>
      </c>
      <c r="BJ20" s="1070" t="s">
        <v>1362</v>
      </c>
      <c r="BL20" s="1070" t="s">
        <v>1362</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1322</v>
      </c>
      <c r="BE21" s="1122">
        <v>2019</v>
      </c>
      <c r="BH21" s="1070" t="s">
        <v>1442</v>
      </c>
      <c r="BJ21" s="1070" t="s">
        <v>1378</v>
      </c>
      <c r="BL21" s="1070" t="s">
        <v>1378</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1322</v>
      </c>
      <c r="BE22" s="1122">
        <v>2020</v>
      </c>
      <c r="BH22" s="1070" t="s">
        <v>1449</v>
      </c>
      <c r="BJ22" s="1070" t="s">
        <v>1394</v>
      </c>
      <c r="BL22" s="1070" t="s">
        <v>1394</v>
      </c>
      <c r="BQ22" s="1283">
        <v>4190067</v>
      </c>
      <c r="BR22" s="1070" t="s">
        <v>1527</v>
      </c>
      <c r="BS22" s="1431"/>
      <c r="BT22" s="1283">
        <v>4189674</v>
      </c>
      <c r="BU22" s="1070" t="s">
        <v>1528</v>
      </c>
      <c r="BV22" s="1072"/>
      <c r="BW22" s="1072"/>
      <c r="CC22" s="1283">
        <v>4189711</v>
      </c>
      <c r="CD22" s="1070" t="s">
        <v>292</v>
      </c>
    </row>
    <row customHeight="1" ht="21">
      <c r="A23" s="1076" t="s">
        <v>1529</v>
      </c>
      <c r="B23" s="1077">
        <v>2021</v>
      </c>
      <c r="AW23" s="1122" t="s">
        <v>1530</v>
      </c>
      <c r="AX23" s="1122" t="s">
        <v>1530</v>
      </c>
      <c r="AZ23" s="1122" t="s">
        <v>1531</v>
      </c>
      <c r="BB23" s="1122" t="s">
        <v>1532</v>
      </c>
      <c r="BC23" s="1122" t="s">
        <v>1231</v>
      </c>
      <c r="BE23" s="1122">
        <v>2021</v>
      </c>
      <c r="BH23" s="1070" t="s">
        <v>1457</v>
      </c>
      <c r="BJ23" s="1070" t="s">
        <v>1410</v>
      </c>
      <c r="BL23" s="1070" t="s">
        <v>1410</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1424</v>
      </c>
      <c r="BL24" s="1070" t="s">
        <v>1424</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1417</v>
      </c>
      <c r="BB26" s="1122" t="s">
        <v>1553</v>
      </c>
      <c r="BC26" s="1122" t="s">
        <v>1540</v>
      </c>
      <c r="BE26" s="1122">
        <v>2024</v>
      </c>
      <c r="BH26" s="1070" t="s">
        <v>1483</v>
      </c>
      <c r="BJ26" s="1070" t="s">
        <v>1435</v>
      </c>
      <c r="BL26" s="1070" t="s">
        <v>1435</v>
      </c>
      <c r="BQ26" s="1283">
        <v>4190071</v>
      </c>
      <c r="BR26" s="1070" t="s">
        <v>1554</v>
      </c>
      <c r="BS26" s="1431"/>
      <c r="BV26" s="1072"/>
      <c r="BW26" s="1072"/>
    </row>
    <row customHeight="1" ht="11.25">
      <c r="A27" s="1076" t="s">
        <v>1555</v>
      </c>
      <c r="B27" s="1077">
        <v>2025</v>
      </c>
      <c r="J27" s="178" t="s">
        <v>688</v>
      </c>
      <c r="AX27" s="1122" t="s">
        <v>1556</v>
      </c>
      <c r="BB27" s="1122" t="s">
        <v>1557</v>
      </c>
      <c r="BC27" s="1122" t="s">
        <v>1540</v>
      </c>
      <c r="BE27" s="1122">
        <v>2025</v>
      </c>
      <c r="BH27" s="1072" t="s">
        <v>22</v>
      </c>
      <c r="BJ27" s="1070" t="s">
        <v>1442</v>
      </c>
      <c r="BL27" s="1070" t="s">
        <v>1442</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1449</v>
      </c>
      <c r="BL28" s="1070" t="s">
        <v>1449</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01.10.2025</v>
      </c>
      <c r="F29" s="1107" t="str">
        <f>IF(TEMPLATE_GROUP="","",INDEX(EndDateList,MATCH(TEMPLATE_GROUP,CodeTemplateList,0),1))</f>
        <v>31.12.2025</v>
      </c>
      <c r="H29" s="1108" t="s">
        <v>1568</v>
      </c>
      <c r="AX29" s="1122" t="s">
        <v>1569</v>
      </c>
      <c r="AZ29" s="1122" t="s">
        <v>1215</v>
      </c>
      <c r="BB29" s="1122" t="s">
        <v>1417</v>
      </c>
      <c r="BC29" s="1093"/>
      <c r="BE29" s="1122">
        <v>2027</v>
      </c>
      <c r="BJ29" s="1070" t="s">
        <v>1457</v>
      </c>
      <c r="BL29" s="1070" t="s">
        <v>1457</v>
      </c>
    </row>
    <row customHeight="1" ht="11.25">
      <c r="A30" s="1076" t="s">
        <v>1570</v>
      </c>
      <c r="D30" s="1109"/>
      <c r="E30" s="1110"/>
      <c r="F30" s="1110"/>
      <c r="AX30" s="1122" t="s">
        <v>1571</v>
      </c>
      <c r="AZ30" s="1122" t="s">
        <v>1243</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01.10.2025</v>
      </c>
      <c r="F32" s="1107" t="str">
        <f>IF(TEMPLATE_GROUP="","",INDEX(EndDateList,MATCH(TEMPLATE_GROUP,CodeTemplateList,0),1))</f>
        <v>31.12.2025</v>
      </c>
      <c r="H32" s="1112" t="s">
        <v>1579</v>
      </c>
      <c r="O32" s="1076" t="s">
        <v>1213</v>
      </c>
      <c r="AX32" s="1122" t="s">
        <v>1580</v>
      </c>
      <c r="AZ32" s="1122" t="s">
        <v>1310</v>
      </c>
      <c r="BE32" s="1122">
        <v>2030</v>
      </c>
      <c r="BJ32" s="1070" t="s">
        <v>1465</v>
      </c>
      <c r="BL32" s="1070" t="s">
        <v>1465</v>
      </c>
    </row>
    <row customHeight="1" ht="11.25">
      <c r="A33" s="1076" t="s">
        <v>1581</v>
      </c>
      <c r="O33" s="1076" t="s">
        <v>1240</v>
      </c>
      <c r="AX33" s="1122" t="s">
        <v>1582</v>
      </c>
      <c r="AZ33" s="1122" t="s">
        <v>1214</v>
      </c>
      <c r="BE33" s="1122">
        <v>2031</v>
      </c>
      <c r="BJ33" s="1070" t="s">
        <v>1472</v>
      </c>
      <c r="BL33" s="1070" t="s">
        <v>1472</v>
      </c>
    </row>
    <row customHeight="1" ht="11.25">
      <c r="A34" s="1076" t="s">
        <v>1583</v>
      </c>
      <c r="O34" s="1076" t="s">
        <v>1276</v>
      </c>
      <c r="AX34" s="1122" t="s">
        <v>1584</v>
      </c>
      <c r="BE34" s="1122">
        <v>2032</v>
      </c>
      <c r="BJ34" s="1070" t="s">
        <v>1483</v>
      </c>
      <c r="BL34" s="1070" t="s">
        <v>1483</v>
      </c>
    </row>
    <row customHeight="1" ht="11.25">
      <c r="A35" s="1076" t="s">
        <v>1585</v>
      </c>
      <c r="O35" s="1076" t="s">
        <v>1308</v>
      </c>
      <c r="AX35" s="1122" t="s">
        <v>1586</v>
      </c>
      <c r="AZ35" s="1069" t="s">
        <v>1587</v>
      </c>
      <c r="BE35" s="1122">
        <v>2033</v>
      </c>
      <c r="BL35" s="1070" t="s">
        <v>1588</v>
      </c>
    </row>
    <row customHeight="1" ht="11.25">
      <c r="A36" s="1872" t="s">
        <v>1589</v>
      </c>
      <c r="D36" s="1113" t="s">
        <v>1590</v>
      </c>
      <c r="E36" s="1114" t="s">
        <v>853</v>
      </c>
      <c r="F36" s="1115" t="str">
        <f>INDEX(E37:E41,MATCH(TEMPLATE_SPHERE,F37:F41,0))</f>
        <v>холодного водоснабжения</v>
      </c>
      <c r="G36" s="1115" t="str">
        <f>INDEX(G37:G41,MATCH(TEMPLATE_SPHERE,F37:F41,0))</f>
        <v>холодное водоснабжение</v>
      </c>
      <c r="O36" s="1076" t="s">
        <v>1333</v>
      </c>
      <c r="AX36" s="1122" t="s">
        <v>1591</v>
      </c>
      <c r="AZ36" s="1122" t="s">
        <v>1214</v>
      </c>
      <c r="BE36" s="1122">
        <v>2034</v>
      </c>
      <c r="BL36" s="1070" t="s">
        <v>1592</v>
      </c>
    </row>
    <row customHeight="1" ht="11.25">
      <c r="A37" s="1076" t="s">
        <v>1593</v>
      </c>
      <c r="E37" s="409" t="s">
        <v>1594</v>
      </c>
      <c r="F37" s="1116" t="s">
        <v>807</v>
      </c>
      <c r="G37" s="409" t="s">
        <v>1595</v>
      </c>
      <c r="O37" s="1076" t="s">
        <v>1352</v>
      </c>
      <c r="AX37" s="1122" t="s">
        <v>1596</v>
      </c>
      <c r="AZ37" s="1122" t="s">
        <v>1242</v>
      </c>
      <c r="BE37" s="1122">
        <v>2035</v>
      </c>
    </row>
    <row customHeight="1" ht="11.25">
      <c r="A38" s="1076" t="s">
        <v>1597</v>
      </c>
      <c r="E38" s="409" t="s">
        <v>1598</v>
      </c>
      <c r="F38" s="1117" t="s">
        <v>853</v>
      </c>
      <c r="G38" s="409" t="s">
        <v>1599</v>
      </c>
      <c r="O38" s="1076" t="s">
        <v>1369</v>
      </c>
      <c r="AX38" s="1122" t="s">
        <v>1600</v>
      </c>
      <c r="AZ38" s="1122" t="s">
        <v>1277</v>
      </c>
      <c r="BE38" s="1122">
        <v>2036</v>
      </c>
      <c r="BH38" s="1069" t="s">
        <v>1601</v>
      </c>
      <c r="BJ38" s="1069" t="s">
        <v>1602</v>
      </c>
      <c r="BL38" s="1069" t="s">
        <v>1603</v>
      </c>
      <c r="BN38" s="1069" t="s">
        <v>1604</v>
      </c>
    </row>
    <row customHeight="1" ht="11.25">
      <c r="A39" s="1076" t="s">
        <v>1605</v>
      </c>
      <c r="E39" s="409" t="s">
        <v>1606</v>
      </c>
      <c r="F39" s="1117" t="s">
        <v>906</v>
      </c>
      <c r="G39" s="409" t="s">
        <v>1607</v>
      </c>
      <c r="O39" s="1076" t="s">
        <v>1385</v>
      </c>
      <c r="AX39" s="1122" t="s">
        <v>1608</v>
      </c>
      <c r="AZ39" s="1122" t="s">
        <v>1309</v>
      </c>
      <c r="BE39" s="1122">
        <v>2037</v>
      </c>
      <c r="BH39" s="1070" t="s">
        <v>1609</v>
      </c>
      <c r="BJ39" s="1219" t="s">
        <v>1609</v>
      </c>
      <c r="BL39" s="1219" t="s">
        <v>1609</v>
      </c>
      <c r="BN39" s="1070" t="s">
        <v>1610</v>
      </c>
    </row>
    <row customHeight="1" ht="11.25">
      <c r="A40" s="1076" t="s">
        <v>16</v>
      </c>
      <c r="E40" s="409" t="s">
        <v>1611</v>
      </c>
      <c r="F40" s="1117" t="s">
        <v>893</v>
      </c>
      <c r="G40" s="409" t="s">
        <v>1612</v>
      </c>
      <c r="O40" s="1076" t="s">
        <v>1401</v>
      </c>
      <c r="AX40" s="1122" t="s">
        <v>1613</v>
      </c>
      <c r="BE40" s="1122">
        <v>2038</v>
      </c>
      <c r="BH40" s="1070" t="s">
        <v>1614</v>
      </c>
      <c r="BJ40" s="1219" t="s">
        <v>1026</v>
      </c>
      <c r="BL40" s="1219" t="s">
        <v>1026</v>
      </c>
      <c r="BN40" s="1070" t="s">
        <v>1060</v>
      </c>
    </row>
    <row customHeight="1" ht="11.25">
      <c r="A41" s="1076" t="s">
        <v>1615</v>
      </c>
      <c r="E41" s="409" t="s">
        <v>1616</v>
      </c>
      <c r="F41" s="1117" t="s">
        <v>1617</v>
      </c>
      <c r="G41" s="409" t="s">
        <v>1616</v>
      </c>
      <c r="O41" s="1076" t="s">
        <v>1417</v>
      </c>
      <c r="AX41" s="1122" t="s">
        <v>1618</v>
      </c>
      <c r="AZ41" s="1069" t="s">
        <v>1619</v>
      </c>
      <c r="BE41" s="1122">
        <v>2039</v>
      </c>
      <c r="BH41" s="1070" t="s">
        <v>1620</v>
      </c>
      <c r="BJ41" s="1219" t="s">
        <v>1022</v>
      </c>
      <c r="BL41" s="1219" t="s">
        <v>1022</v>
      </c>
      <c r="BN41" s="1070" t="s">
        <v>1047</v>
      </c>
    </row>
    <row customHeight="1" ht="11.25">
      <c r="A42" s="1076" t="s">
        <v>1621</v>
      </c>
      <c r="AX42" s="1122" t="s">
        <v>1622</v>
      </c>
      <c r="AZ42" s="1122" t="s">
        <v>1213</v>
      </c>
      <c r="BE42" s="1122">
        <v>2040</v>
      </c>
      <c r="BH42" s="1070" t="s">
        <v>1044</v>
      </c>
      <c r="BJ42" s="1219" t="s">
        <v>1024</v>
      </c>
      <c r="BL42" s="1219" t="s">
        <v>1024</v>
      </c>
      <c r="BN42" s="1070" t="s">
        <v>1623</v>
      </c>
    </row>
    <row customHeight="1" ht="11.25">
      <c r="A43" s="1076" t="s">
        <v>1624</v>
      </c>
      <c r="AX43" s="1122" t="s">
        <v>1625</v>
      </c>
      <c r="AZ43" s="1122" t="s">
        <v>1240</v>
      </c>
      <c r="BE43" s="1122">
        <v>2041</v>
      </c>
      <c r="BH43" s="1070" t="s">
        <v>1626</v>
      </c>
      <c r="BJ43" s="1219" t="s">
        <v>1620</v>
      </c>
      <c r="BL43" s="1219" t="s">
        <v>1620</v>
      </c>
      <c r="BN43" s="1070" t="s">
        <v>1627</v>
      </c>
    </row>
    <row customHeight="1" ht="11.25">
      <c r="A44" s="1076" t="s">
        <v>1628</v>
      </c>
      <c r="G44" s="1096">
        <f>YEAR(TODAY())</f>
        <v>2026</v>
      </c>
      <c r="I44" s="801" t="s">
        <v>1629</v>
      </c>
      <c r="J44" s="1091" t="s">
        <v>1630</v>
      </c>
      <c r="K44" s="1091" t="s">
        <v>1631</v>
      </c>
      <c r="AX44" s="1122" t="s">
        <v>1632</v>
      </c>
      <c r="AZ44" s="1122" t="s">
        <v>1276</v>
      </c>
      <c r="BE44" s="1122">
        <v>2042</v>
      </c>
      <c r="BH44" s="1070" t="s">
        <v>1633</v>
      </c>
      <c r="BJ44" s="1219" t="s">
        <v>1044</v>
      </c>
      <c r="BL44" s="1219" t="s">
        <v>1044</v>
      </c>
      <c r="BN44" s="1070" t="s">
        <v>1634</v>
      </c>
    </row>
    <row customHeight="1" ht="11.25">
      <c r="A45" s="1076" t="s">
        <v>1635</v>
      </c>
      <c r="D45" s="1113" t="s">
        <v>1636</v>
      </c>
      <c r="E45" s="1114" t="s">
        <v>1637</v>
      </c>
      <c r="F45" s="799" t="s">
        <v>1638</v>
      </c>
      <c r="G45" s="798" t="s">
        <v>1639</v>
      </c>
      <c r="H45" s="801" t="s">
        <v>1640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1641</v>
      </c>
      <c r="AZ45" s="1122" t="s">
        <v>1308</v>
      </c>
      <c r="BE45" s="1122">
        <v>2043</v>
      </c>
      <c r="BH45" s="1070" t="s">
        <v>1642</v>
      </c>
      <c r="BJ45" s="1219" t="s">
        <v>1038</v>
      </c>
      <c r="BL45" s="1219" t="s">
        <v>1038</v>
      </c>
      <c r="BN45" s="1070" t="s">
        <v>1643</v>
      </c>
    </row>
    <row customHeight="1" ht="11.25">
      <c r="A46" s="1076" t="s">
        <v>1644</v>
      </c>
      <c r="E46" s="409" t="s">
        <v>27</v>
      </c>
      <c r="F46" s="1116" t="s">
        <v>1645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1646</v>
      </c>
      <c r="AZ46" s="1122" t="s">
        <v>1333</v>
      </c>
      <c r="BE46" s="1122">
        <v>2044</v>
      </c>
      <c r="BH46" s="1070" t="s">
        <v>1047</v>
      </c>
      <c r="BJ46" s="1219" t="s">
        <v>1028</v>
      </c>
      <c r="BL46" s="1219" t="s">
        <v>1028</v>
      </c>
      <c r="BN46" s="1070" t="s">
        <v>1647</v>
      </c>
    </row>
    <row customHeight="1" ht="11.25">
      <c r="A47" s="1076" t="s">
        <v>1648</v>
      </c>
      <c r="E47" s="409" t="s">
        <v>33</v>
      </c>
      <c r="F47" s="1117" t="s">
        <v>1637</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1649</v>
      </c>
      <c r="AZ47" s="1122" t="s">
        <v>1352</v>
      </c>
      <c r="BE47" s="1122">
        <v>2045</v>
      </c>
      <c r="BH47" s="1070" t="s">
        <v>1623</v>
      </c>
      <c r="BJ47" s="1219" t="s">
        <v>1030</v>
      </c>
      <c r="BL47" s="1219" t="s">
        <v>1030</v>
      </c>
      <c r="BN47" s="1070" t="s">
        <v>1650</v>
      </c>
    </row>
    <row customHeight="1" ht="11.25">
      <c r="A48" s="1076" t="s">
        <v>1651</v>
      </c>
      <c r="E48" s="409" t="s">
        <v>1652</v>
      </c>
      <c r="F48" s="1117" t="s">
        <v>1653</v>
      </c>
      <c r="G48" s="1118" t="str">
        <f>_xlfn.IFERROR(IF(f_year="","01.01."&amp;CURRENT_YEAR,"01.01."&amp;f_year),"01.01."&amp;CURRENT_YEAR)</f>
        <v>01.01.2025</v>
      </c>
      <c r="H48" s="1118" t="str">
        <f>_xlfn.IFERROR(IF(f_year="","31.12."&amp;CURRENT_YEAR,"31.12."&amp;f_year),"31.12."&amp;CURRENT_YEAR)</f>
        <v>31.12.2025</v>
      </c>
      <c r="I48" s="1744">
        <f>IF(f_year="",TRUE,FALSE)</f>
        <v>0</v>
      </c>
      <c r="J48" s="1747" t="s">
        <v>1654</v>
      </c>
      <c r="K48" s="1748"/>
      <c r="AX48" s="1122" t="s">
        <v>1655</v>
      </c>
      <c r="AZ48" s="1122" t="s">
        <v>1369</v>
      </c>
      <c r="BE48" s="1122">
        <v>2046</v>
      </c>
      <c r="BH48" s="1070" t="s">
        <v>1627</v>
      </c>
      <c r="BJ48" s="1219" t="s">
        <v>1032</v>
      </c>
      <c r="BL48" s="1219" t="s">
        <v>1032</v>
      </c>
      <c r="BN48" s="1070" t="s">
        <v>1656</v>
      </c>
    </row>
    <row customHeight="1" ht="11.25">
      <c r="A49" s="1076" t="s">
        <v>1657</v>
      </c>
      <c r="E49" s="409" t="s">
        <v>1658</v>
      </c>
      <c r="F49" s="1117" t="s">
        <v>1659</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1660</v>
      </c>
      <c r="AZ49" s="1122" t="s">
        <v>1385</v>
      </c>
      <c r="BE49" s="1122">
        <v>2047</v>
      </c>
      <c r="BH49" s="1070" t="s">
        <v>1048</v>
      </c>
      <c r="BJ49" s="1219" t="s">
        <v>1034</v>
      </c>
      <c r="BL49" s="1219" t="s">
        <v>1034</v>
      </c>
    </row>
    <row customHeight="1" ht="11.25">
      <c r="A50" s="1076" t="s">
        <v>1661</v>
      </c>
      <c r="E50" s="409" t="s">
        <v>1662</v>
      </c>
      <c r="F50" s="1117" t="s">
        <v>1018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1663</v>
      </c>
      <c r="AZ50" s="1122" t="s">
        <v>1401</v>
      </c>
      <c r="BE50" s="1122">
        <v>2048</v>
      </c>
      <c r="BH50" s="1070" t="s">
        <v>1634</v>
      </c>
      <c r="BJ50" s="1219" t="s">
        <v>1036</v>
      </c>
      <c r="BL50" s="1219" t="s">
        <v>1036</v>
      </c>
    </row>
    <row customHeight="1" ht="11.25">
      <c r="A51" s="1076" t="s">
        <v>1664</v>
      </c>
      <c r="E51" s="409" t="s">
        <v>1665</v>
      </c>
      <c r="F51" s="1117" t="s">
        <v>1666</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1417</v>
      </c>
      <c r="BE51" s="1122">
        <v>2049</v>
      </c>
      <c r="BH51" s="1070" t="s">
        <v>1643</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1672</v>
      </c>
      <c r="AZ52" s="1122" t="s">
        <v>1214</v>
      </c>
      <c r="BE52" s="1122">
        <v>2050</v>
      </c>
      <c r="BH52" s="1070" t="s">
        <v>1647</v>
      </c>
      <c r="BJ52" s="1219" t="s">
        <v>1047</v>
      </c>
      <c r="BL52" s="1219" t="s">
        <v>1047</v>
      </c>
    </row>
    <row customHeight="1" ht="11.25">
      <c r="A53" s="1076" t="s">
        <v>1673</v>
      </c>
      <c r="E53" s="409" t="s">
        <v>1674</v>
      </c>
      <c r="F53" s="1117" t="s">
        <v>1674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1675</v>
      </c>
      <c r="K53" s="1748"/>
      <c r="AX53" s="1122" t="s">
        <v>1676</v>
      </c>
      <c r="BE53" s="1122">
        <v>2051</v>
      </c>
      <c r="BH53" s="1070" t="s">
        <v>1650</v>
      </c>
      <c r="BJ53" s="1219" t="s">
        <v>1623</v>
      </c>
      <c r="BL53" s="1219" t="s">
        <v>1623</v>
      </c>
    </row>
    <row customHeight="1" ht="11.25">
      <c r="A54" s="1076" t="s">
        <v>1677</v>
      </c>
      <c r="AX54" s="1122" t="s">
        <v>1678</v>
      </c>
      <c r="AZ54" s="1069" t="s">
        <v>1679</v>
      </c>
      <c r="BE54" s="1122">
        <v>2052</v>
      </c>
      <c r="BH54" s="1070" t="s">
        <v>1656</v>
      </c>
      <c r="BJ54" s="1219" t="s">
        <v>1627</v>
      </c>
      <c r="BL54" s="1219" t="s">
        <v>1627</v>
      </c>
    </row>
    <row customHeight="1" ht="11.25">
      <c r="A55" s="1076" t="s">
        <v>1680</v>
      </c>
      <c r="AX55" s="1122" t="s">
        <v>1681</v>
      </c>
      <c r="AZ55" s="1122" t="s">
        <v>1216</v>
      </c>
      <c r="BE55" s="1122">
        <v>2053</v>
      </c>
      <c r="BH55" s="1072" t="s">
        <v>22</v>
      </c>
      <c r="BJ55" s="1219" t="s">
        <v>1048</v>
      </c>
      <c r="BL55" s="1219" t="s">
        <v>1048</v>
      </c>
    </row>
    <row customHeight="1" ht="11.25">
      <c r="A56" s="1076" t="s">
        <v>1682</v>
      </c>
      <c r="D56" s="1120" t="s">
        <v>1683</v>
      </c>
      <c r="E56" s="1097" t="s">
        <v>111</v>
      </c>
      <c r="F56" s="1076" t="s">
        <v>1684</v>
      </c>
      <c r="AX56" s="1122" t="s">
        <v>1685</v>
      </c>
      <c r="AZ56" s="1122" t="s">
        <v>1244</v>
      </c>
      <c r="BE56" s="1122">
        <v>2054</v>
      </c>
      <c r="BH56" s="1072" t="s">
        <v>22</v>
      </c>
      <c r="BJ56" s="1219" t="s">
        <v>1634</v>
      </c>
      <c r="BL56" s="1219" t="s">
        <v>1634</v>
      </c>
    </row>
    <row customHeight="1" ht="11.25">
      <c r="A57" s="1076" t="s">
        <v>1686</v>
      </c>
      <c r="D57" s="1120" t="s">
        <v>1687</v>
      </c>
      <c r="E57" s="1097" t="s">
        <v>111</v>
      </c>
      <c r="F57" s="1076" t="s">
        <v>1684</v>
      </c>
      <c r="AX57" s="1122" t="s">
        <v>1688</v>
      </c>
      <c r="AZ57" s="1122" t="s">
        <v>1279</v>
      </c>
      <c r="BE57" s="1122">
        <v>2055</v>
      </c>
      <c r="BJ57" s="1219" t="s">
        <v>1643</v>
      </c>
      <c r="BL57" s="1219" t="s">
        <v>1643</v>
      </c>
    </row>
    <row customHeight="1" ht="11.25">
      <c r="A58" s="1076" t="s">
        <v>1689</v>
      </c>
      <c r="D58" s="1120" t="s">
        <v>1690</v>
      </c>
      <c r="E58" s="1097" t="s">
        <v>111</v>
      </c>
      <c r="F58" s="1076" t="s">
        <v>1684</v>
      </c>
      <c r="AX58" s="1122" t="s">
        <v>1691</v>
      </c>
      <c r="BE58" s="1122">
        <v>2056</v>
      </c>
      <c r="BJ58" s="1219" t="s">
        <v>1647</v>
      </c>
      <c r="BL58" s="1219" t="s">
        <v>1647</v>
      </c>
    </row>
    <row customHeight="1" ht="11.25">
      <c r="A59" s="1076" t="s">
        <v>1692</v>
      </c>
      <c r="D59" s="1120" t="s">
        <v>132</v>
      </c>
      <c r="E59" s="1097" t="s">
        <v>1580</v>
      </c>
      <c r="F59" s="1076" t="s">
        <v>1693</v>
      </c>
      <c r="AX59" s="1122" t="s">
        <v>1694</v>
      </c>
      <c r="AZ59" s="1069" t="s">
        <v>1695</v>
      </c>
      <c r="BE59" s="1122">
        <v>2057</v>
      </c>
      <c r="BJ59" s="1219" t="s">
        <v>1650</v>
      </c>
      <c r="BL59" s="1219" t="s">
        <v>1650</v>
      </c>
    </row>
    <row customHeight="1" ht="11.25">
      <c r="A60" s="1076" t="s">
        <v>1696</v>
      </c>
      <c r="D60" s="1120" t="s">
        <v>1697</v>
      </c>
      <c r="E60" s="1097" t="s">
        <v>1580</v>
      </c>
      <c r="F60" s="1076" t="s">
        <v>1693</v>
      </c>
      <c r="AX60" s="1122" t="s">
        <v>1698</v>
      </c>
      <c r="AZ60" s="1122" t="s">
        <v>1217</v>
      </c>
      <c r="BE60" s="1122">
        <v>2058</v>
      </c>
      <c r="BJ60" s="1219" t="s">
        <v>1656</v>
      </c>
      <c r="BL60" s="1219" t="s">
        <v>1656</v>
      </c>
    </row>
    <row customHeight="1" ht="11.25">
      <c r="A61" s="1076" t="s">
        <v>1699</v>
      </c>
      <c r="D61" s="1120" t="s">
        <v>1700</v>
      </c>
      <c r="E61" s="1097" t="s">
        <v>1580</v>
      </c>
      <c r="F61" s="1076" t="s">
        <v>1693</v>
      </c>
      <c r="AX61" s="1122" t="s">
        <v>1701</v>
      </c>
      <c r="AZ61" s="1122" t="s">
        <v>1245</v>
      </c>
      <c r="BE61" s="1122">
        <v>2059</v>
      </c>
      <c r="BL61" s="1219" t="s">
        <v>1040</v>
      </c>
    </row>
    <row customHeight="1" ht="11.25">
      <c r="A62" s="1076" t="s">
        <v>1702</v>
      </c>
      <c r="D62" s="1120" t="s">
        <v>131</v>
      </c>
      <c r="E62" s="1097">
        <v>30</v>
      </c>
      <c r="F62" s="1076" t="s">
        <v>1693</v>
      </c>
      <c r="AZ62" s="1122" t="s">
        <v>1280</v>
      </c>
      <c r="BE62" s="1122">
        <v>2060</v>
      </c>
      <c r="BL62" s="1219" t="s">
        <v>1042</v>
      </c>
    </row>
    <row customHeight="1" ht="11.25">
      <c r="A63" s="1076" t="s">
        <v>1703</v>
      </c>
      <c r="D63" s="1120" t="s">
        <v>1704</v>
      </c>
      <c r="E63" s="1097">
        <v>30</v>
      </c>
      <c r="F63" s="1076" t="s">
        <v>1693</v>
      </c>
      <c r="AZ63" s="1122" t="s">
        <v>1311</v>
      </c>
      <c r="BE63" s="1122">
        <v>2061</v>
      </c>
    </row>
    <row customHeight="1" ht="11.25">
      <c r="A64" s="1076" t="s">
        <v>1705</v>
      </c>
      <c r="D64" s="1120" t="s">
        <v>1706</v>
      </c>
      <c r="E64" s="1097">
        <v>30</v>
      </c>
      <c r="F64" s="1076" t="s">
        <v>1693</v>
      </c>
      <c r="AZ64" s="1122" t="s">
        <v>1334</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1218</v>
      </c>
      <c r="BE67" s="1122">
        <v>2065</v>
      </c>
    </row>
    <row customHeight="1" ht="11.25">
      <c r="A68" s="1076" t="s">
        <v>1711</v>
      </c>
      <c r="AZ68" s="1122" t="s">
        <v>1246</v>
      </c>
      <c r="BE68" s="1122">
        <v>2066</v>
      </c>
      <c r="BH68" s="1069" t="s">
        <v>1712</v>
      </c>
      <c r="BJ68" s="1069" t="s">
        <v>1713</v>
      </c>
      <c r="BL68" s="1069" t="s">
        <v>1714</v>
      </c>
      <c r="BN68" s="1069" t="s">
        <v>1715</v>
      </c>
    </row>
    <row customHeight="1" ht="11.25">
      <c r="A69" s="1076" t="s">
        <v>1716</v>
      </c>
      <c r="AZ69" s="1122" t="s">
        <v>1281</v>
      </c>
      <c r="BE69" s="1122">
        <v>2067</v>
      </c>
      <c r="BH69" s="1070" t="s">
        <v>1717</v>
      </c>
      <c r="BI69" s="1119" t="s">
        <v>109</v>
      </c>
      <c r="BJ69" s="1070" t="s">
        <v>1718</v>
      </c>
      <c r="BK69" s="1119" t="s">
        <v>109</v>
      </c>
      <c r="BL69" s="1070" t="s">
        <v>1719</v>
      </c>
      <c r="BM69" s="1072" t="s">
        <v>109</v>
      </c>
      <c r="BN69" s="1070" t="s">
        <v>1720</v>
      </c>
    </row>
    <row customHeight="1" ht="11.25">
      <c r="A70" s="1076" t="s">
        <v>1721</v>
      </c>
      <c r="AZ70" s="1122" t="s">
        <v>1312</v>
      </c>
      <c r="BE70" s="1122">
        <v>2068</v>
      </c>
      <c r="BH70" s="1070" t="s">
        <v>1722</v>
      </c>
      <c r="BJ70" s="1070" t="s">
        <v>1723</v>
      </c>
      <c r="BL70" s="1070" t="s">
        <v>1724</v>
      </c>
      <c r="BN70" s="1070" t="s">
        <v>1725</v>
      </c>
    </row>
    <row customHeight="1" ht="11.25">
      <c r="A71" s="1076" t="s">
        <v>1726</v>
      </c>
      <c r="AZ71" s="1122" t="s">
        <v>1314</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111</v>
      </c>
      <c r="BJ73" s="1070" t="s">
        <v>1736</v>
      </c>
      <c r="BK73" s="1119" t="s">
        <v>111</v>
      </c>
      <c r="BL73" s="1070" t="s">
        <v>1737</v>
      </c>
      <c r="BM73" s="1072" t="s">
        <v>111</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1227</v>
      </c>
      <c r="BH76" s="1070" t="s">
        <v>1748</v>
      </c>
      <c r="BJ76" s="1070" t="s">
        <v>1749</v>
      </c>
      <c r="BL76" s="1070" t="s">
        <v>1750</v>
      </c>
    </row>
    <row customHeight="1" ht="11.25">
      <c r="A77" s="1076" t="s">
        <v>1751</v>
      </c>
      <c r="AZ77" s="1122" t="s">
        <v>1256</v>
      </c>
    </row>
    <row customHeight="1" ht="11.25">
      <c r="A78" s="1076" t="s">
        <v>1752</v>
      </c>
      <c r="AZ78" s="1122" t="s">
        <v>1288</v>
      </c>
    </row>
    <row customHeight="1" ht="11.25">
      <c r="A79" s="1076" t="s">
        <v>1753</v>
      </c>
      <c r="AZ79" s="1122" t="s">
        <v>1318</v>
      </c>
      <c r="BH79" s="1069" t="s">
        <v>1754</v>
      </c>
      <c r="BJ79" s="1069" t="s">
        <v>1755</v>
      </c>
      <c r="BL79" s="1069" t="s">
        <v>1756</v>
      </c>
    </row>
    <row customHeight="1" ht="11.25">
      <c r="A80" s="1076" t="s">
        <v>1757</v>
      </c>
      <c r="AZ80" s="1122" t="s">
        <v>1339</v>
      </c>
      <c r="BH80" s="1070" t="s">
        <v>1758</v>
      </c>
      <c r="BJ80" s="1070" t="s">
        <v>1759</v>
      </c>
      <c r="BL80" s="1070" t="s">
        <v>1760</v>
      </c>
    </row>
    <row customHeight="1" ht="11.25">
      <c r="A81" s="1076" t="s">
        <v>1761</v>
      </c>
      <c r="AZ81" s="1122" t="s">
        <v>1356</v>
      </c>
      <c r="BH81" s="1070" t="s">
        <v>1762</v>
      </c>
      <c r="BJ81" s="1070" t="s">
        <v>1763</v>
      </c>
      <c r="BL81" s="1070" t="s">
        <v>1764</v>
      </c>
    </row>
    <row customHeight="1" ht="11.25">
      <c r="A82" s="1076" t="s">
        <v>1765</v>
      </c>
      <c r="AZ82" s="1122" t="s">
        <v>1371</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1018</v>
      </c>
    </row>
    <row customHeight="1" ht="11.25">
      <c r="A91" s="1076" t="s">
        <v>1794</v>
      </c>
      <c r="AZ91" s="1122" t="s">
        <v>1054</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1836</v>
      </c>
      <c r="BA116" s="1904" t="s">
        <v>1837</v>
      </c>
      <c r="BH116" s="1070" t="s">
        <v>1242</v>
      </c>
    </row>
    <row customHeight="1" ht="11.25">
      <c r="BH117" s="1070" t="s">
        <v>1277</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280EB-9474-7E6D-7603-0.66C58DF4}"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87</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111</v>
      </c>
      <c r="E19" s="1529" t="s">
        <v>1863</v>
      </c>
      <c r="F19" s="1523" t="s">
        <v>305</v>
      </c>
      <c r="G19" s="2473" t="s">
        <v>1864</v>
      </c>
      <c r="H19" s="477"/>
      <c r="J19" s="457">
        <v>22</v>
      </c>
    </row>
    <row s="1532" customFormat="1" customHeight="1" ht="5.25" hidden="1">
      <c r="A20" s="504"/>
      <c r="B20" s="504"/>
      <c r="C20" s="1531"/>
      <c r="D20" s="1530" t="s">
        <v>1115</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7F6B5-41F9-DC6A-C8A5-0.6B512DF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871E4-5BB5-EFCD-F601-0.AE2E3A1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ИМУП «ПОСЖИЛКОМСЕРВИС»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425CC-EB8D-92AE-2A4C-0.2618F17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ИМУП «ПОСЖИЛКОМСЕРВИС»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6CD19-66F4-CE2B-892B-0.BE21E21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87</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690D-D9D1-282F-5ABB-0.620EE46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7AA96-FE5C-5DC6-25FE-0.F71D648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668D8-4436-FFA9-CEC2-0.405ABF4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E2E8E-A0B6-380D-1B2E-0.505C472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31A0E-D23A-E3EF-C8D1-0.6109188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74DF4-3733-0AC1-D71F-0.DAF1BB2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109</v>
      </c>
      <c r="G139" s="2577" t="s">
        <v>22</v>
      </c>
      <c r="H139" s="291"/>
      <c r="I139" s="639" t="s">
        <v>109</v>
      </c>
      <c r="J139" s="1809" t="s">
        <v>1933</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CCBBF-0117-8E53-BC51-0.7D1C0E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807</v>
      </c>
      <c r="E1" s="982" t="s">
        <v>853</v>
      </c>
      <c r="F1" s="982" t="s">
        <v>906</v>
      </c>
      <c r="G1" s="982" t="s">
        <v>893</v>
      </c>
      <c r="H1" s="982" t="s">
        <v>1617</v>
      </c>
    </row>
    <row customHeight="1" ht="9">
      <c r="A2" s="985" t="s">
        <v>1944</v>
      </c>
      <c r="B2" s="985"/>
      <c r="C2" s="986" t="str">
        <f>INDEX(TEMPLATE_NUMBER_FORM_LIST,MATCH(TEMPLATE_SPHERE,TEMPLATE_SPHERE_LIST,0))</f>
        <v>10</v>
      </c>
      <c r="D2" s="985" t="s">
        <v>1467</v>
      </c>
      <c r="E2" s="985" t="s">
        <v>150</v>
      </c>
      <c r="F2" s="987" t="s">
        <v>150</v>
      </c>
      <c r="G2" s="985" t="s">
        <v>150</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1946</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1953</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холодное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EF8E44-460E-04A3-5EFC-0.1EE1F52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807</v>
      </c>
      <c r="D2" s="843" t="s">
        <v>853</v>
      </c>
      <c r="E2" s="843" t="s">
        <v>906</v>
      </c>
      <c r="F2" s="843" t="s">
        <v>893</v>
      </c>
      <c r="G2" s="843" t="s">
        <v>1617</v>
      </c>
      <c r="H2" s="845"/>
      <c r="I2" s="845"/>
      <c r="J2" s="845"/>
      <c r="K2" s="845"/>
      <c r="L2" s="845"/>
      <c r="M2" s="845"/>
      <c r="N2" s="845"/>
      <c r="O2" s="843" t="s">
        <v>807</v>
      </c>
      <c r="P2" s="843" t="s">
        <v>853</v>
      </c>
      <c r="Q2" s="843" t="s">
        <v>893</v>
      </c>
      <c r="R2" s="843" t="s">
        <v>906</v>
      </c>
      <c r="S2" s="843" t="s">
        <v>1617</v>
      </c>
      <c r="T2" s="843" t="s">
        <v>807</v>
      </c>
      <c r="U2" s="843" t="s">
        <v>853</v>
      </c>
      <c r="V2" s="843" t="s">
        <v>893</v>
      </c>
      <c r="W2" s="843" t="s">
        <v>906</v>
      </c>
      <c r="X2" s="843" t="s">
        <v>1617</v>
      </c>
      <c r="Y2" s="843"/>
      <c r="Z2" s="843" t="s">
        <v>807</v>
      </c>
      <c r="AA2" s="852" t="s">
        <v>853</v>
      </c>
      <c r="AB2" s="843" t="s">
        <v>893</v>
      </c>
      <c r="AC2" s="843" t="s">
        <v>906</v>
      </c>
      <c r="AD2" s="843" t="s">
        <v>1617</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1649</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1652</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708</v>
      </c>
      <c r="P20" s="959" t="s">
        <v>708</v>
      </c>
      <c r="Q20" s="959" t="s">
        <v>708</v>
      </c>
      <c r="R20" s="959" t="s">
        <v>708</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2057</v>
      </c>
      <c r="U25" s="848" t="s">
        <v>2057</v>
      </c>
      <c r="V25" s="848" t="s">
        <v>2057</v>
      </c>
      <c r="W25" s="848" t="s">
        <v>2057</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724</v>
      </c>
      <c r="P26" s="959" t="s">
        <v>718</v>
      </c>
      <c r="Q26" s="959" t="s">
        <v>2058</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726</v>
      </c>
      <c r="P27" s="959" t="s">
        <v>720</v>
      </c>
      <c r="Q27" s="959" t="s">
        <v>2060</v>
      </c>
      <c r="R27" s="959" t="s">
        <v>720</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731</v>
      </c>
      <c r="Q31" s="959" t="s">
        <v>2067</v>
      </c>
      <c r="R31" s="959" t="s">
        <v>731</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733</v>
      </c>
      <c r="Q32" s="959" t="s">
        <v>2070</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745</v>
      </c>
      <c r="P39" s="959" t="s">
        <v>739</v>
      </c>
      <c r="Q39" s="959" t="s">
        <v>745</v>
      </c>
      <c r="R39" s="959" t="s">
        <v>739</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741</v>
      </c>
      <c r="Q40" s="959" t="s">
        <v>2093</v>
      </c>
      <c r="R40" s="959" t="s">
        <v>741</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745</v>
      </c>
      <c r="Q43" s="959" t="s">
        <v>2104</v>
      </c>
      <c r="R43" s="959" t="s">
        <v>745</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98</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98</v>
      </c>
      <c r="P95" s="959"/>
      <c r="Q95" s="959"/>
      <c r="R95" s="959"/>
      <c r="S95" s="959"/>
      <c r="T95" s="845" t="s">
        <v>2207</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2216</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2221</v>
      </c>
      <c r="D148" s="845" t="s">
        <v>1561</v>
      </c>
      <c r="E148" s="845" t="s">
        <v>1660</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DAF61-E015-12C2-2658-0.1293415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87</v>
      </c>
      <c r="M15" s="2211" t="s">
        <v>427</v>
      </c>
      <c r="N15" s="303"/>
      <c r="O15" s="2276" t="s">
        <v>2226</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0CEF3-15CB-47FD-02F8-0.0D6BD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FBA13-EFC1-9E86-D258-0.FEF232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F8256-4DB3-16E1-260F-0.32C811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B53A1-6FD6-C3EF-8A98-0.8B3069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C5D4-5BE6-99EA-B4B7-0.632E8F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B60F-EFC6-868D-8612-0.95B2876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87</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Ненецкий автономный округ</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2983013920</v>
      </c>
      <c r="G14" s="1014" t="s">
        <v>308</v>
      </c>
      <c r="H14" s="477"/>
      <c r="J14" s="457">
        <v>0</v>
      </c>
    </row>
    <row customHeight="1" ht="22.5" hidden="1">
      <c r="A15" s="459"/>
      <c r="B15" s="504"/>
      <c r="C15" s="459"/>
      <c r="D15" s="1011" t="s">
        <v>309</v>
      </c>
      <c r="E15" s="1012" t="s">
        <v>310</v>
      </c>
      <c r="F15" s="1013" t="str">
        <f>IF(kpp="","",kpp)</f>
        <v>298301001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A5B1F-A91D-E3C3-93B9-0.674B2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BB457-223A-BEF4-11AA-0.FD8BDB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A8077-536D-A7E8-57BD-0.45CA2C4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011C6-32B4-345E-0614-0.2BD62E7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1652</v>
      </c>
      <c r="C5" s="2626" t="s">
        <v>1998</v>
      </c>
      <c r="D5" s="2627" t="s">
        <v>2235</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EC41D-BAC8-05CC-6F85-0.A43450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3330B-F9CB-B8F5-E12E-0.036259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41973-746A-0DE4-3ED8-0.2153573A}"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807</v>
      </c>
    </row>
    <row customHeight="1" ht="11.25">
      <c r="A3" s="1852" t="s">
        <v>2245</v>
      </c>
      <c r="B3" s="1852" t="s">
        <v>16</v>
      </c>
      <c r="C3" s="1852" t="s">
        <v>2250</v>
      </c>
      <c r="D3" s="1852" t="s">
        <v>2251</v>
      </c>
      <c r="E3" s="1852" t="s">
        <v>2252</v>
      </c>
      <c r="F3" s="1852" t="s">
        <v>51</v>
      </c>
      <c r="G3" s="1852" t="s">
        <v>22</v>
      </c>
      <c r="H3" s="1852" t="s">
        <v>22</v>
      </c>
      <c r="I3" s="1852" t="s">
        <v>807</v>
      </c>
    </row>
    <row customHeight="1" ht="11.25">
      <c r="A4" s="1852" t="s">
        <v>2245</v>
      </c>
      <c r="B4" s="1852" t="s">
        <v>16</v>
      </c>
      <c r="C4" s="1852" t="s">
        <v>2253</v>
      </c>
      <c r="D4" s="1852" t="s">
        <v>2254</v>
      </c>
      <c r="E4" s="1852" t="s">
        <v>2255</v>
      </c>
      <c r="F4" s="1852" t="s">
        <v>51</v>
      </c>
      <c r="G4" s="1852" t="s">
        <v>22</v>
      </c>
      <c r="H4" s="1852" t="s">
        <v>22</v>
      </c>
      <c r="I4" s="1852" t="s">
        <v>807</v>
      </c>
    </row>
    <row customHeight="1" ht="11.25">
      <c r="A5" s="1852" t="s">
        <v>2245</v>
      </c>
      <c r="B5" s="1852" t="s">
        <v>16</v>
      </c>
      <c r="C5" s="1852" t="s">
        <v>13</v>
      </c>
      <c r="D5" s="1852" t="s">
        <v>46</v>
      </c>
      <c r="E5" s="1852" t="s">
        <v>49</v>
      </c>
      <c r="F5" s="1852" t="s">
        <v>51</v>
      </c>
      <c r="G5" s="1852" t="s">
        <v>22</v>
      </c>
      <c r="H5" s="1852" t="s">
        <v>22</v>
      </c>
      <c r="I5" s="1852" t="s">
        <v>807</v>
      </c>
    </row>
    <row customHeight="1" ht="11.25">
      <c r="A6" s="1852" t="s">
        <v>2245</v>
      </c>
      <c r="B6" s="1852" t="s">
        <v>16</v>
      </c>
      <c r="C6" s="1852" t="s">
        <v>2256</v>
      </c>
      <c r="D6" s="1852" t="s">
        <v>2257</v>
      </c>
      <c r="E6" s="1852" t="s">
        <v>2258</v>
      </c>
      <c r="F6" s="1852" t="s">
        <v>51</v>
      </c>
      <c r="G6" s="1852" t="s">
        <v>22</v>
      </c>
      <c r="H6" s="1852" t="s">
        <v>22</v>
      </c>
      <c r="I6" s="1852" t="s">
        <v>807</v>
      </c>
    </row>
    <row customHeight="1" ht="11.25">
      <c r="A7" s="1852" t="s">
        <v>2245</v>
      </c>
      <c r="B7" s="1852" t="s">
        <v>16</v>
      </c>
      <c r="C7" s="1852" t="s">
        <v>2259</v>
      </c>
      <c r="D7" s="1852" t="s">
        <v>2260</v>
      </c>
      <c r="E7" s="1852" t="s">
        <v>2261</v>
      </c>
      <c r="F7" s="1852" t="s">
        <v>51</v>
      </c>
      <c r="G7" s="1852" t="s">
        <v>22</v>
      </c>
      <c r="H7" s="1852" t="s">
        <v>22</v>
      </c>
      <c r="I7" s="1852" t="s">
        <v>807</v>
      </c>
    </row>
    <row customHeight="1" ht="11.25">
      <c r="A8" s="1852" t="s">
        <v>2245</v>
      </c>
      <c r="B8" s="1852" t="s">
        <v>16</v>
      </c>
      <c r="C8" s="1852" t="s">
        <v>2262</v>
      </c>
      <c r="D8" s="1852" t="s">
        <v>2263</v>
      </c>
      <c r="E8" s="1852" t="s">
        <v>2264</v>
      </c>
      <c r="F8" s="1852" t="s">
        <v>51</v>
      </c>
      <c r="G8" s="1852" t="s">
        <v>22</v>
      </c>
      <c r="H8" s="1852" t="s">
        <v>22</v>
      </c>
      <c r="I8" s="1852" t="s">
        <v>807</v>
      </c>
    </row>
    <row customHeight="1" ht="11.25">
      <c r="A9" s="1852" t="s">
        <v>2245</v>
      </c>
      <c r="B9" s="1852" t="s">
        <v>16</v>
      </c>
      <c r="C9" s="1852" t="s">
        <v>2265</v>
      </c>
      <c r="D9" s="1852" t="s">
        <v>2266</v>
      </c>
      <c r="E9" s="1852" t="s">
        <v>2267</v>
      </c>
      <c r="F9" s="1852" t="s">
        <v>51</v>
      </c>
      <c r="G9" s="1852" t="s">
        <v>2268</v>
      </c>
      <c r="H9" s="1852" t="s">
        <v>22</v>
      </c>
      <c r="I9" s="1852" t="s">
        <v>807</v>
      </c>
    </row>
    <row customHeight="1" ht="11.25">
      <c r="A10" s="1852" t="s">
        <v>2245</v>
      </c>
      <c r="B10" s="1852" t="s">
        <v>16</v>
      </c>
      <c r="C10" s="1852" t="s">
        <v>2269</v>
      </c>
      <c r="D10" s="1852" t="s">
        <v>2270</v>
      </c>
      <c r="E10" s="1852" t="s">
        <v>2271</v>
      </c>
      <c r="F10" s="1852" t="s">
        <v>2272</v>
      </c>
      <c r="G10" s="1852" t="s">
        <v>22</v>
      </c>
      <c r="H10" s="1852" t="s">
        <v>22</v>
      </c>
      <c r="I10" s="1852" t="s">
        <v>807</v>
      </c>
    </row>
    <row customHeight="1" ht="11.25">
      <c r="A11" s="1852" t="s">
        <v>2245</v>
      </c>
      <c r="B11" s="1852" t="s">
        <v>16</v>
      </c>
      <c r="C11" s="1852" t="s">
        <v>2273</v>
      </c>
      <c r="D11" s="1852" t="s">
        <v>2274</v>
      </c>
      <c r="E11" s="1852" t="s">
        <v>2275</v>
      </c>
      <c r="F11" s="1852" t="s">
        <v>2276</v>
      </c>
      <c r="G11" s="1852" t="s">
        <v>22</v>
      </c>
      <c r="H11" s="1852" t="s">
        <v>22</v>
      </c>
      <c r="I11" s="1852" t="s">
        <v>807</v>
      </c>
    </row>
    <row customHeight="1" ht="11.25">
      <c r="A12" s="1852" t="s">
        <v>2245</v>
      </c>
      <c r="B12" s="1852" t="s">
        <v>16</v>
      </c>
      <c r="C12" s="1852" t="s">
        <v>2277</v>
      </c>
      <c r="D12" s="1852" t="s">
        <v>2278</v>
      </c>
      <c r="E12" s="1852" t="s">
        <v>2279</v>
      </c>
      <c r="F12" s="1852" t="s">
        <v>51</v>
      </c>
      <c r="G12" s="1852" t="s">
        <v>22</v>
      </c>
      <c r="H12" s="1852" t="s">
        <v>22</v>
      </c>
      <c r="I12" s="1852" t="s">
        <v>807</v>
      </c>
    </row>
    <row customHeight="1" ht="11.25">
      <c r="A13" s="1852" t="s">
        <v>2245</v>
      </c>
      <c r="B13" s="1852" t="s">
        <v>16</v>
      </c>
      <c r="C13" s="1852" t="s">
        <v>2280</v>
      </c>
      <c r="D13" s="1852" t="s">
        <v>2281</v>
      </c>
      <c r="E13" s="1852" t="s">
        <v>2248</v>
      </c>
      <c r="F13" s="1852" t="s">
        <v>2282</v>
      </c>
      <c r="G13" s="1852" t="s">
        <v>2283</v>
      </c>
      <c r="H13" s="1852" t="s">
        <v>22</v>
      </c>
      <c r="I13" s="1852" t="s">
        <v>807</v>
      </c>
    </row>
    <row customHeight="1" ht="11.25">
      <c r="A14" s="1852" t="s">
        <v>2245</v>
      </c>
      <c r="B14" s="1852" t="s">
        <v>16</v>
      </c>
      <c r="C14" s="1852" t="s">
        <v>22</v>
      </c>
      <c r="D14" s="1852" t="s">
        <v>2284</v>
      </c>
      <c r="E14" s="1852" t="s">
        <v>2285</v>
      </c>
      <c r="F14" s="1852" t="s">
        <v>51</v>
      </c>
      <c r="G14" s="1852" t="s">
        <v>22</v>
      </c>
      <c r="H14" s="1852" t="s">
        <v>22</v>
      </c>
      <c r="I14" s="1852" t="s">
        <v>807</v>
      </c>
    </row>
    <row customHeight="1" ht="11.25">
      <c r="A15" s="1852" t="s">
        <v>2245</v>
      </c>
      <c r="B15" s="1852" t="s">
        <v>16</v>
      </c>
      <c r="C15" s="1852" t="s">
        <v>2286</v>
      </c>
      <c r="D15" s="1852" t="s">
        <v>2287</v>
      </c>
      <c r="E15" s="1852" t="s">
        <v>2288</v>
      </c>
      <c r="F15" s="1852" t="s">
        <v>2289</v>
      </c>
      <c r="G15" s="1852" t="s">
        <v>22</v>
      </c>
      <c r="H15" s="1852" t="s">
        <v>22</v>
      </c>
      <c r="I15" s="1852" t="s">
        <v>807</v>
      </c>
    </row>
    <row customHeight="1" ht="11.25">
      <c r="A16" s="1852" t="s">
        <v>2245</v>
      </c>
      <c r="B16" s="1852" t="s">
        <v>16</v>
      </c>
      <c r="C16" s="1852" t="s">
        <v>2290</v>
      </c>
      <c r="D16" s="1852" t="s">
        <v>2291</v>
      </c>
      <c r="E16" s="1852" t="s">
        <v>2288</v>
      </c>
      <c r="F16" s="1852" t="s">
        <v>2292</v>
      </c>
      <c r="G16" s="1852" t="s">
        <v>2293</v>
      </c>
      <c r="H16" s="1852" t="s">
        <v>22</v>
      </c>
      <c r="I16" s="1852" t="s">
        <v>807</v>
      </c>
    </row>
    <row customHeight="1" ht="11.25">
      <c r="A17" s="1852" t="s">
        <v>2245</v>
      </c>
      <c r="B17" s="1852" t="s">
        <v>16</v>
      </c>
      <c r="C17" s="1852" t="s">
        <v>2246</v>
      </c>
      <c r="D17" s="1852" t="s">
        <v>2247</v>
      </c>
      <c r="E17" s="1852" t="s">
        <v>2248</v>
      </c>
      <c r="F17" s="1852" t="s">
        <v>2249</v>
      </c>
      <c r="G17" s="1852" t="s">
        <v>22</v>
      </c>
      <c r="H17" s="1852" t="s">
        <v>22</v>
      </c>
      <c r="I17" s="1852" t="s">
        <v>893</v>
      </c>
    </row>
    <row customHeight="1" ht="11.25">
      <c r="A18" s="1852" t="s">
        <v>2245</v>
      </c>
      <c r="B18" s="1852" t="s">
        <v>16</v>
      </c>
      <c r="C18" s="1852" t="s">
        <v>2250</v>
      </c>
      <c r="D18" s="1852" t="s">
        <v>2251</v>
      </c>
      <c r="E18" s="1852" t="s">
        <v>2252</v>
      </c>
      <c r="F18" s="1852" t="s">
        <v>51</v>
      </c>
      <c r="G18" s="1852" t="s">
        <v>22</v>
      </c>
      <c r="H18" s="1852" t="s">
        <v>22</v>
      </c>
      <c r="I18" s="1852" t="s">
        <v>893</v>
      </c>
    </row>
    <row customHeight="1" ht="11.25">
      <c r="A19" s="1852" t="s">
        <v>2245</v>
      </c>
      <c r="B19" s="1852" t="s">
        <v>16</v>
      </c>
      <c r="C19" s="1852" t="s">
        <v>2253</v>
      </c>
      <c r="D19" s="1852" t="s">
        <v>2254</v>
      </c>
      <c r="E19" s="1852" t="s">
        <v>2255</v>
      </c>
      <c r="F19" s="1852" t="s">
        <v>51</v>
      </c>
      <c r="G19" s="1852" t="s">
        <v>22</v>
      </c>
      <c r="H19" s="1852" t="s">
        <v>22</v>
      </c>
      <c r="I19" s="1852" t="s">
        <v>893</v>
      </c>
    </row>
    <row customHeight="1" ht="11.25">
      <c r="A20" s="1852" t="s">
        <v>2245</v>
      </c>
      <c r="B20" s="1852" t="s">
        <v>16</v>
      </c>
      <c r="C20" s="1852" t="s">
        <v>13</v>
      </c>
      <c r="D20" s="1852" t="s">
        <v>46</v>
      </c>
      <c r="E20" s="1852" t="s">
        <v>49</v>
      </c>
      <c r="F20" s="1852" t="s">
        <v>51</v>
      </c>
      <c r="G20" s="1852" t="s">
        <v>22</v>
      </c>
      <c r="H20" s="1852" t="s">
        <v>22</v>
      </c>
      <c r="I20" s="1852" t="s">
        <v>893</v>
      </c>
    </row>
    <row customHeight="1" ht="11.25">
      <c r="A21" s="1852" t="s">
        <v>2245</v>
      </c>
      <c r="B21" s="1852" t="s">
        <v>16</v>
      </c>
      <c r="C21" s="1852" t="s">
        <v>2256</v>
      </c>
      <c r="D21" s="1852" t="s">
        <v>2257</v>
      </c>
      <c r="E21" s="1852" t="s">
        <v>2258</v>
      </c>
      <c r="F21" s="1852" t="s">
        <v>51</v>
      </c>
      <c r="G21" s="1852" t="s">
        <v>22</v>
      </c>
      <c r="H21" s="1852" t="s">
        <v>22</v>
      </c>
      <c r="I21" s="1852" t="s">
        <v>893</v>
      </c>
    </row>
    <row customHeight="1" ht="11.25">
      <c r="A22" s="1852" t="s">
        <v>2245</v>
      </c>
      <c r="B22" s="1852" t="s">
        <v>16</v>
      </c>
      <c r="C22" s="1852" t="s">
        <v>2262</v>
      </c>
      <c r="D22" s="1852" t="s">
        <v>2263</v>
      </c>
      <c r="E22" s="1852" t="s">
        <v>2264</v>
      </c>
      <c r="F22" s="1852" t="s">
        <v>51</v>
      </c>
      <c r="G22" s="1852" t="s">
        <v>22</v>
      </c>
      <c r="H22" s="1852" t="s">
        <v>22</v>
      </c>
      <c r="I22" s="1852" t="s">
        <v>893</v>
      </c>
    </row>
    <row customHeight="1" ht="11.25">
      <c r="A23" s="1852" t="s">
        <v>2245</v>
      </c>
      <c r="B23" s="1852" t="s">
        <v>16</v>
      </c>
      <c r="C23" s="1852" t="s">
        <v>2265</v>
      </c>
      <c r="D23" s="1852" t="s">
        <v>2266</v>
      </c>
      <c r="E23" s="1852" t="s">
        <v>2267</v>
      </c>
      <c r="F23" s="1852" t="s">
        <v>51</v>
      </c>
      <c r="G23" s="1852" t="s">
        <v>2268</v>
      </c>
      <c r="H23" s="1852" t="s">
        <v>22</v>
      </c>
      <c r="I23" s="1852" t="s">
        <v>893</v>
      </c>
    </row>
    <row customHeight="1" ht="11.25">
      <c r="A24" s="1852" t="s">
        <v>2245</v>
      </c>
      <c r="B24" s="1852" t="s">
        <v>16</v>
      </c>
      <c r="C24" s="1852" t="s">
        <v>2269</v>
      </c>
      <c r="D24" s="1852" t="s">
        <v>2270</v>
      </c>
      <c r="E24" s="1852" t="s">
        <v>2271</v>
      </c>
      <c r="F24" s="1852" t="s">
        <v>2272</v>
      </c>
      <c r="G24" s="1852" t="s">
        <v>22</v>
      </c>
      <c r="H24" s="1852" t="s">
        <v>22</v>
      </c>
      <c r="I24" s="1852" t="s">
        <v>893</v>
      </c>
    </row>
    <row customHeight="1" ht="11.25">
      <c r="A25" s="1852" t="s">
        <v>2245</v>
      </c>
      <c r="B25" s="1852" t="s">
        <v>16</v>
      </c>
      <c r="C25" s="1852" t="s">
        <v>2280</v>
      </c>
      <c r="D25" s="1852" t="s">
        <v>2281</v>
      </c>
      <c r="E25" s="1852" t="s">
        <v>2248</v>
      </c>
      <c r="F25" s="1852" t="s">
        <v>2282</v>
      </c>
      <c r="G25" s="1852" t="s">
        <v>2283</v>
      </c>
      <c r="H25" s="1852" t="s">
        <v>22</v>
      </c>
      <c r="I25" s="1852" t="s">
        <v>893</v>
      </c>
    </row>
    <row customHeight="1" ht="11.25">
      <c r="A26" s="1852" t="s">
        <v>2245</v>
      </c>
      <c r="B26" s="1852" t="s">
        <v>16</v>
      </c>
      <c r="C26" s="1852" t="s">
        <v>22</v>
      </c>
      <c r="D26" s="1852" t="s">
        <v>2284</v>
      </c>
      <c r="E26" s="1852" t="s">
        <v>2285</v>
      </c>
      <c r="F26" s="1852" t="s">
        <v>51</v>
      </c>
      <c r="G26" s="1852" t="s">
        <v>22</v>
      </c>
      <c r="H26" s="1852" t="s">
        <v>22</v>
      </c>
      <c r="I26" s="1852" t="s">
        <v>893</v>
      </c>
    </row>
    <row customHeight="1" ht="11.25">
      <c r="A27" s="1852" t="s">
        <v>2245</v>
      </c>
      <c r="B27" s="1852" t="s">
        <v>16</v>
      </c>
      <c r="C27" s="1852" t="s">
        <v>2290</v>
      </c>
      <c r="D27" s="1852" t="s">
        <v>2291</v>
      </c>
      <c r="E27" s="1852" t="s">
        <v>2288</v>
      </c>
      <c r="F27" s="1852" t="s">
        <v>2292</v>
      </c>
      <c r="G27" s="1852" t="s">
        <v>2293</v>
      </c>
      <c r="H27" s="1852" t="s">
        <v>22</v>
      </c>
      <c r="I27" s="1852" t="s">
        <v>893</v>
      </c>
    </row>
    <row customHeight="1" ht="11.25">
      <c r="A28" s="1852" t="s">
        <v>2245</v>
      </c>
      <c r="B28" s="1852" t="s">
        <v>16</v>
      </c>
      <c r="C28" s="1852" t="s">
        <v>2246</v>
      </c>
      <c r="D28" s="1852" t="s">
        <v>2247</v>
      </c>
      <c r="E28" s="1852" t="s">
        <v>2248</v>
      </c>
      <c r="F28" s="1852" t="s">
        <v>2249</v>
      </c>
      <c r="G28" s="1852" t="s">
        <v>22</v>
      </c>
      <c r="H28" s="1852" t="s">
        <v>22</v>
      </c>
      <c r="I28" s="1852" t="s">
        <v>853</v>
      </c>
    </row>
    <row customHeight="1" ht="11.25">
      <c r="A29" s="1852" t="s">
        <v>2245</v>
      </c>
      <c r="B29" s="1852" t="s">
        <v>16</v>
      </c>
      <c r="C29" s="1852" t="s">
        <v>2253</v>
      </c>
      <c r="D29" s="1852" t="s">
        <v>2254</v>
      </c>
      <c r="E29" s="1852" t="s">
        <v>2255</v>
      </c>
      <c r="F29" s="1852" t="s">
        <v>51</v>
      </c>
      <c r="G29" s="1852" t="s">
        <v>22</v>
      </c>
      <c r="H29" s="1852" t="s">
        <v>22</v>
      </c>
      <c r="I29" s="1852" t="s">
        <v>853</v>
      </c>
    </row>
    <row customHeight="1" ht="11.25">
      <c r="A30" s="1852" t="s">
        <v>2245</v>
      </c>
      <c r="B30" s="1852" t="s">
        <v>16</v>
      </c>
      <c r="C30" s="1852" t="s">
        <v>13</v>
      </c>
      <c r="D30" s="1852" t="s">
        <v>46</v>
      </c>
      <c r="E30" s="1852" t="s">
        <v>49</v>
      </c>
      <c r="F30" s="1852" t="s">
        <v>51</v>
      </c>
      <c r="G30" s="1852" t="s">
        <v>22</v>
      </c>
      <c r="H30" s="1852" t="s">
        <v>22</v>
      </c>
      <c r="I30" s="1852" t="s">
        <v>853</v>
      </c>
    </row>
    <row customHeight="1" ht="11.25">
      <c r="A31" s="1852" t="s">
        <v>2245</v>
      </c>
      <c r="B31" s="1852" t="s">
        <v>16</v>
      </c>
      <c r="C31" s="1852" t="s">
        <v>2294</v>
      </c>
      <c r="D31" s="1852" t="s">
        <v>2295</v>
      </c>
      <c r="E31" s="1852" t="s">
        <v>2296</v>
      </c>
      <c r="F31" s="1852" t="s">
        <v>51</v>
      </c>
      <c r="G31" s="1852" t="s">
        <v>22</v>
      </c>
      <c r="H31" s="1852" t="s">
        <v>22</v>
      </c>
      <c r="I31" s="1852" t="s">
        <v>853</v>
      </c>
    </row>
    <row customHeight="1" ht="11.25">
      <c r="A32" s="1852" t="s">
        <v>2245</v>
      </c>
      <c r="B32" s="1852" t="s">
        <v>16</v>
      </c>
      <c r="C32" s="1852" t="s">
        <v>2297</v>
      </c>
      <c r="D32" s="1852" t="s">
        <v>2298</v>
      </c>
      <c r="E32" s="1852" t="s">
        <v>2299</v>
      </c>
      <c r="F32" s="1852" t="s">
        <v>51</v>
      </c>
      <c r="G32" s="1852" t="s">
        <v>2300</v>
      </c>
      <c r="H32" s="1852" t="s">
        <v>22</v>
      </c>
      <c r="I32" s="1852" t="s">
        <v>853</v>
      </c>
    </row>
    <row customHeight="1" ht="11.25">
      <c r="A33" s="1852" t="s">
        <v>2245</v>
      </c>
      <c r="B33" s="1852" t="s">
        <v>16</v>
      </c>
      <c r="C33" s="1852" t="s">
        <v>2301</v>
      </c>
      <c r="D33" s="1852" t="s">
        <v>2302</v>
      </c>
      <c r="E33" s="1852" t="s">
        <v>2303</v>
      </c>
      <c r="F33" s="1852" t="s">
        <v>51</v>
      </c>
      <c r="G33" s="1852" t="s">
        <v>22</v>
      </c>
      <c r="H33" s="1852" t="s">
        <v>22</v>
      </c>
      <c r="I33" s="1852" t="s">
        <v>853</v>
      </c>
    </row>
    <row customHeight="1" ht="11.25">
      <c r="A34" s="1852" t="s">
        <v>2245</v>
      </c>
      <c r="B34" s="1852" t="s">
        <v>16</v>
      </c>
      <c r="C34" s="1852" t="s">
        <v>2304</v>
      </c>
      <c r="D34" s="1852" t="s">
        <v>2305</v>
      </c>
      <c r="E34" s="1852" t="s">
        <v>2306</v>
      </c>
      <c r="F34" s="1852" t="s">
        <v>51</v>
      </c>
      <c r="G34" s="1852" t="s">
        <v>2307</v>
      </c>
      <c r="H34" s="1852" t="s">
        <v>22</v>
      </c>
      <c r="I34" s="1852" t="s">
        <v>853</v>
      </c>
    </row>
    <row customHeight="1" ht="11.25">
      <c r="A35" s="1852" t="s">
        <v>2245</v>
      </c>
      <c r="B35" s="1852" t="s">
        <v>16</v>
      </c>
      <c r="C35" s="1852" t="s">
        <v>2256</v>
      </c>
      <c r="D35" s="1852" t="s">
        <v>2257</v>
      </c>
      <c r="E35" s="1852" t="s">
        <v>2258</v>
      </c>
      <c r="F35" s="1852" t="s">
        <v>51</v>
      </c>
      <c r="G35" s="1852" t="s">
        <v>22</v>
      </c>
      <c r="H35" s="1852" t="s">
        <v>22</v>
      </c>
      <c r="I35" s="1852" t="s">
        <v>853</v>
      </c>
    </row>
    <row customHeight="1" ht="11.25">
      <c r="A36" s="1852" t="s">
        <v>2245</v>
      </c>
      <c r="B36" s="1852" t="s">
        <v>16</v>
      </c>
      <c r="C36" s="1852" t="s">
        <v>2259</v>
      </c>
      <c r="D36" s="1852" t="s">
        <v>2260</v>
      </c>
      <c r="E36" s="1852" t="s">
        <v>2261</v>
      </c>
      <c r="F36" s="1852" t="s">
        <v>51</v>
      </c>
      <c r="G36" s="1852" t="s">
        <v>22</v>
      </c>
      <c r="H36" s="1852" t="s">
        <v>22</v>
      </c>
      <c r="I36" s="1852" t="s">
        <v>853</v>
      </c>
    </row>
    <row customHeight="1" ht="11.25">
      <c r="A37" s="1852" t="s">
        <v>2245</v>
      </c>
      <c r="B37" s="1852" t="s">
        <v>16</v>
      </c>
      <c r="C37" s="1852" t="s">
        <v>2262</v>
      </c>
      <c r="D37" s="1852" t="s">
        <v>2263</v>
      </c>
      <c r="E37" s="1852" t="s">
        <v>2264</v>
      </c>
      <c r="F37" s="1852" t="s">
        <v>51</v>
      </c>
      <c r="G37" s="1852" t="s">
        <v>22</v>
      </c>
      <c r="H37" s="1852" t="s">
        <v>22</v>
      </c>
      <c r="I37" s="1852" t="s">
        <v>853</v>
      </c>
    </row>
    <row customHeight="1" ht="11.25">
      <c r="A38" s="1852" t="s">
        <v>2245</v>
      </c>
      <c r="B38" s="1852" t="s">
        <v>16</v>
      </c>
      <c r="C38" s="1852" t="s">
        <v>2269</v>
      </c>
      <c r="D38" s="1852" t="s">
        <v>2270</v>
      </c>
      <c r="E38" s="1852" t="s">
        <v>2271</v>
      </c>
      <c r="F38" s="1852" t="s">
        <v>2272</v>
      </c>
      <c r="G38" s="1852" t="s">
        <v>22</v>
      </c>
      <c r="H38" s="1852" t="s">
        <v>22</v>
      </c>
      <c r="I38" s="1852" t="s">
        <v>853</v>
      </c>
    </row>
    <row customHeight="1" ht="11.25">
      <c r="A39" s="1852" t="s">
        <v>2245</v>
      </c>
      <c r="B39" s="1852" t="s">
        <v>16</v>
      </c>
      <c r="C39" s="1852" t="s">
        <v>2277</v>
      </c>
      <c r="D39" s="1852" t="s">
        <v>2278</v>
      </c>
      <c r="E39" s="1852" t="s">
        <v>2279</v>
      </c>
      <c r="F39" s="1852" t="s">
        <v>51</v>
      </c>
      <c r="G39" s="1852" t="s">
        <v>22</v>
      </c>
      <c r="H39" s="1852" t="s">
        <v>22</v>
      </c>
      <c r="I39" s="1852" t="s">
        <v>853</v>
      </c>
    </row>
    <row customHeight="1" ht="11.25">
      <c r="A40" s="1852" t="s">
        <v>2245</v>
      </c>
      <c r="B40" s="1852" t="s">
        <v>16</v>
      </c>
      <c r="C40" s="1852" t="s">
        <v>2280</v>
      </c>
      <c r="D40" s="1852" t="s">
        <v>2281</v>
      </c>
      <c r="E40" s="1852" t="s">
        <v>2248</v>
      </c>
      <c r="F40" s="1852" t="s">
        <v>2282</v>
      </c>
      <c r="G40" s="1852" t="s">
        <v>2283</v>
      </c>
      <c r="H40" s="1852" t="s">
        <v>22</v>
      </c>
      <c r="I40" s="1852" t="s">
        <v>853</v>
      </c>
    </row>
    <row customHeight="1" ht="11.25">
      <c r="A41" s="1852" t="s">
        <v>2245</v>
      </c>
      <c r="B41" s="1852" t="s">
        <v>16</v>
      </c>
      <c r="C41" s="1852" t="s">
        <v>22</v>
      </c>
      <c r="D41" s="1852" t="s">
        <v>2284</v>
      </c>
      <c r="E41" s="1852" t="s">
        <v>2285</v>
      </c>
      <c r="F41" s="1852" t="s">
        <v>51</v>
      </c>
      <c r="G41" s="1852" t="s">
        <v>22</v>
      </c>
      <c r="H41" s="1852" t="s">
        <v>22</v>
      </c>
      <c r="I41" s="1852" t="s">
        <v>853</v>
      </c>
    </row>
    <row customHeight="1" ht="11.25">
      <c r="A42" s="1852" t="s">
        <v>2245</v>
      </c>
      <c r="B42" s="1852" t="s">
        <v>16</v>
      </c>
      <c r="C42" s="1852" t="s">
        <v>2286</v>
      </c>
      <c r="D42" s="1852" t="s">
        <v>2287</v>
      </c>
      <c r="E42" s="1852" t="s">
        <v>2288</v>
      </c>
      <c r="F42" s="1852" t="s">
        <v>2289</v>
      </c>
      <c r="G42" s="1852" t="s">
        <v>22</v>
      </c>
      <c r="H42" s="1852" t="s">
        <v>22</v>
      </c>
      <c r="I42" s="1852" t="s">
        <v>853</v>
      </c>
    </row>
    <row customHeight="1" ht="11.25">
      <c r="A43" s="1852" t="s">
        <v>2245</v>
      </c>
      <c r="B43" s="1852" t="s">
        <v>16</v>
      </c>
      <c r="C43" s="1852" t="s">
        <v>2290</v>
      </c>
      <c r="D43" s="1852" t="s">
        <v>2291</v>
      </c>
      <c r="E43" s="1852" t="s">
        <v>2288</v>
      </c>
      <c r="F43" s="1852" t="s">
        <v>2292</v>
      </c>
      <c r="G43" s="1852" t="s">
        <v>2293</v>
      </c>
      <c r="H43" s="1852" t="s">
        <v>22</v>
      </c>
      <c r="I43" s="1852" t="s">
        <v>853</v>
      </c>
    </row>
    <row customHeight="1" ht="11.25">
      <c r="A44" s="1852" t="s">
        <v>2245</v>
      </c>
      <c r="B44" s="1852" t="s">
        <v>16</v>
      </c>
      <c r="C44" s="1852" t="s">
        <v>2246</v>
      </c>
      <c r="D44" s="1852" t="s">
        <v>2247</v>
      </c>
      <c r="E44" s="1852" t="s">
        <v>2248</v>
      </c>
      <c r="F44" s="1852" t="s">
        <v>2249</v>
      </c>
      <c r="G44" s="1852" t="s">
        <v>22</v>
      </c>
      <c r="H44" s="1852" t="s">
        <v>22</v>
      </c>
      <c r="I44" s="1852" t="s">
        <v>906</v>
      </c>
    </row>
    <row customHeight="1" ht="11.25">
      <c r="A45" s="1852" t="s">
        <v>2245</v>
      </c>
      <c r="B45" s="1852" t="s">
        <v>16</v>
      </c>
      <c r="C45" s="1852" t="s">
        <v>2304</v>
      </c>
      <c r="D45" s="1852" t="s">
        <v>2305</v>
      </c>
      <c r="E45" s="1852" t="s">
        <v>2306</v>
      </c>
      <c r="F45" s="1852" t="s">
        <v>51</v>
      </c>
      <c r="G45" s="1852" t="s">
        <v>2307</v>
      </c>
      <c r="H45" s="1852" t="s">
        <v>22</v>
      </c>
      <c r="I45" s="1852" t="s">
        <v>906</v>
      </c>
    </row>
    <row customHeight="1" ht="11.25">
      <c r="A46" s="1852" t="s">
        <v>2245</v>
      </c>
      <c r="B46" s="1852" t="s">
        <v>16</v>
      </c>
      <c r="C46" s="1852" t="s">
        <v>2256</v>
      </c>
      <c r="D46" s="1852" t="s">
        <v>2257</v>
      </c>
      <c r="E46" s="1852" t="s">
        <v>2258</v>
      </c>
      <c r="F46" s="1852" t="s">
        <v>51</v>
      </c>
      <c r="G46" s="1852" t="s">
        <v>22</v>
      </c>
      <c r="H46" s="1852" t="s">
        <v>22</v>
      </c>
      <c r="I46" s="1852" t="s">
        <v>906</v>
      </c>
    </row>
    <row customHeight="1" ht="11.25">
      <c r="A47" s="1852" t="s">
        <v>2245</v>
      </c>
      <c r="B47" s="1852" t="s">
        <v>16</v>
      </c>
      <c r="C47" s="1852" t="s">
        <v>2262</v>
      </c>
      <c r="D47" s="1852" t="s">
        <v>2263</v>
      </c>
      <c r="E47" s="1852" t="s">
        <v>2264</v>
      </c>
      <c r="F47" s="1852" t="s">
        <v>51</v>
      </c>
      <c r="G47" s="1852" t="s">
        <v>22</v>
      </c>
      <c r="H47" s="1852" t="s">
        <v>22</v>
      </c>
      <c r="I47" s="1852" t="s">
        <v>906</v>
      </c>
    </row>
    <row customHeight="1" ht="11.25">
      <c r="A48" s="1852" t="s">
        <v>2245</v>
      </c>
      <c r="B48" s="1852" t="s">
        <v>16</v>
      </c>
      <c r="C48" s="1852" t="s">
        <v>2269</v>
      </c>
      <c r="D48" s="1852" t="s">
        <v>2270</v>
      </c>
      <c r="E48" s="1852" t="s">
        <v>2271</v>
      </c>
      <c r="F48" s="1852" t="s">
        <v>2272</v>
      </c>
      <c r="G48" s="1852" t="s">
        <v>22</v>
      </c>
      <c r="H48" s="1852" t="s">
        <v>22</v>
      </c>
      <c r="I48" s="1852" t="s">
        <v>906</v>
      </c>
    </row>
    <row customHeight="1" ht="11.25">
      <c r="A49" s="1852" t="s">
        <v>2245</v>
      </c>
      <c r="B49" s="1852" t="s">
        <v>16</v>
      </c>
      <c r="C49" s="1852" t="s">
        <v>2280</v>
      </c>
      <c r="D49" s="1852" t="s">
        <v>2281</v>
      </c>
      <c r="E49" s="1852" t="s">
        <v>2248</v>
      </c>
      <c r="F49" s="1852" t="s">
        <v>2282</v>
      </c>
      <c r="G49" s="1852" t="s">
        <v>2283</v>
      </c>
      <c r="H49" s="1852" t="s">
        <v>22</v>
      </c>
      <c r="I49" s="1852" t="s">
        <v>906</v>
      </c>
    </row>
    <row customHeight="1" ht="11.25">
      <c r="A50" s="1852" t="s">
        <v>2245</v>
      </c>
      <c r="B50" s="1852" t="s">
        <v>16</v>
      </c>
      <c r="C50" s="1852" t="s">
        <v>22</v>
      </c>
      <c r="D50" s="1852" t="s">
        <v>2284</v>
      </c>
      <c r="E50" s="1852" t="s">
        <v>2285</v>
      </c>
      <c r="F50" s="1852" t="s">
        <v>51</v>
      </c>
      <c r="G50" s="1852" t="s">
        <v>22</v>
      </c>
      <c r="H50" s="1852" t="s">
        <v>22</v>
      </c>
      <c r="I50" s="1852" t="s">
        <v>906</v>
      </c>
    </row>
    <row customHeight="1" ht="11.25">
      <c r="A51" s="1852" t="s">
        <v>2245</v>
      </c>
      <c r="B51" s="1852" t="s">
        <v>16</v>
      </c>
      <c r="C51" s="1852" t="s">
        <v>2308</v>
      </c>
      <c r="D51" s="1852" t="s">
        <v>2309</v>
      </c>
      <c r="E51" s="1852" t="s">
        <v>2310</v>
      </c>
      <c r="F51" s="1852" t="s">
        <v>2311</v>
      </c>
      <c r="G51" s="1852" t="s">
        <v>22</v>
      </c>
      <c r="H51" s="1852" t="s">
        <v>22</v>
      </c>
      <c r="I51" s="1852" t="s">
        <v>1617</v>
      </c>
    </row>
    <row customHeight="1" ht="11.25">
      <c r="A52" s="1852" t="s">
        <v>2245</v>
      </c>
      <c r="B52" s="1852" t="s">
        <v>16</v>
      </c>
      <c r="C52" s="1852" t="s">
        <v>2312</v>
      </c>
      <c r="D52" s="1852" t="s">
        <v>2313</v>
      </c>
      <c r="E52" s="1852" t="s">
        <v>2314</v>
      </c>
      <c r="F52" s="1852" t="s">
        <v>574</v>
      </c>
      <c r="G52" s="1852" t="s">
        <v>2315</v>
      </c>
      <c r="H52" s="1852" t="s">
        <v>22</v>
      </c>
      <c r="I52" s="1852" t="s">
        <v>1617</v>
      </c>
    </row>
    <row customHeight="1" ht="11.25">
      <c r="A53" s="1852" t="s">
        <v>2245</v>
      </c>
      <c r="B53" s="1852" t="s">
        <v>16</v>
      </c>
      <c r="C53" s="1852" t="s">
        <v>2256</v>
      </c>
      <c r="D53" s="1852" t="s">
        <v>2257</v>
      </c>
      <c r="E53" s="1852" t="s">
        <v>2258</v>
      </c>
      <c r="F53" s="1852" t="s">
        <v>51</v>
      </c>
      <c r="G53" s="1852" t="s">
        <v>22</v>
      </c>
      <c r="H53" s="1852" t="s">
        <v>22</v>
      </c>
      <c r="I53" s="1852" t="s">
        <v>1617</v>
      </c>
    </row>
    <row customHeight="1" ht="11.25">
      <c r="A54" s="1852" t="s">
        <v>2245</v>
      </c>
      <c r="B54" s="1852" t="s">
        <v>16</v>
      </c>
      <c r="C54" s="1852" t="s">
        <v>2316</v>
      </c>
      <c r="D54" s="1852" t="s">
        <v>2317</v>
      </c>
      <c r="E54" s="1852" t="s">
        <v>2318</v>
      </c>
      <c r="F54" s="1852" t="s">
        <v>51</v>
      </c>
      <c r="G54" s="1852" t="s">
        <v>2319</v>
      </c>
      <c r="H54" s="1852" t="s">
        <v>22</v>
      </c>
      <c r="I54" s="1852" t="s">
        <v>1617</v>
      </c>
    </row>
    <row customHeight="1" ht="11.25">
      <c r="A55" s="1852" t="s">
        <v>2245</v>
      </c>
      <c r="B55" s="1852" t="s">
        <v>16</v>
      </c>
      <c r="C55" s="1852" t="s">
        <v>2320</v>
      </c>
      <c r="D55" s="1852" t="s">
        <v>2321</v>
      </c>
      <c r="E55" s="1852" t="s">
        <v>2322</v>
      </c>
      <c r="F55" s="1852" t="s">
        <v>51</v>
      </c>
      <c r="G55" s="1852" t="s">
        <v>22</v>
      </c>
      <c r="H55" s="1852" t="s">
        <v>22</v>
      </c>
      <c r="I55" s="1852" t="s">
        <v>1617</v>
      </c>
    </row>
    <row customHeight="1" ht="11.25">
      <c r="A56" s="1852" t="s">
        <v>2245</v>
      </c>
      <c r="B56" s="1852" t="s">
        <v>16</v>
      </c>
      <c r="C56" s="1852" t="s">
        <v>22</v>
      </c>
      <c r="D56" s="1852" t="s">
        <v>2284</v>
      </c>
      <c r="E56" s="1852" t="s">
        <v>2285</v>
      </c>
      <c r="F56" s="1852" t="s">
        <v>51</v>
      </c>
      <c r="G56" s="1852" t="s">
        <v>22</v>
      </c>
      <c r="H56" s="1852" t="s">
        <v>22</v>
      </c>
      <c r="I56" s="1852"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B68F-82FC-B4C7-B1BF-0.5F8202CA}"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2323</v>
      </c>
      <c r="B1" s="66" t="s">
        <v>2324</v>
      </c>
      <c r="C1" s="66" t="s">
        <v>2325</v>
      </c>
      <c r="D1" s="66" t="s">
        <v>2326</v>
      </c>
      <c r="E1" s="61" t="s">
        <v>2327</v>
      </c>
      <c r="F1" s="61" t="s">
        <v>2328</v>
      </c>
      <c r="G1" s="61" t="s">
        <v>2329</v>
      </c>
    </row>
    <row customHeight="1" ht="11.25">
      <c r="A2" s="375" t="s">
        <v>16</v>
      </c>
      <c r="B2" s="0" t="s">
        <v>99</v>
      </c>
      <c r="C2" s="0" t="s">
        <v>2330</v>
      </c>
      <c r="D2" s="0" t="s">
        <v>99</v>
      </c>
      <c r="E2" s="0" t="s">
        <v>2330</v>
      </c>
      <c r="F2" s="0" t="s">
        <v>2331</v>
      </c>
      <c r="G2" s="0" t="s">
        <v>109</v>
      </c>
    </row>
    <row customHeight="1" ht="11.25">
      <c r="A3" s="375" t="s">
        <v>16</v>
      </c>
      <c r="B3" s="0" t="s">
        <v>99</v>
      </c>
      <c r="C3" s="0" t="s">
        <v>2330</v>
      </c>
      <c r="D3" s="0" t="s">
        <v>2332</v>
      </c>
      <c r="E3" s="0" t="s">
        <v>2333</v>
      </c>
      <c r="F3" s="0" t="s">
        <v>2334</v>
      </c>
      <c r="G3" s="0" t="s">
        <v>110</v>
      </c>
    </row>
    <row customHeight="1" ht="11.25">
      <c r="A4" s="375" t="s">
        <v>16</v>
      </c>
      <c r="B4" s="0" t="s">
        <v>99</v>
      </c>
      <c r="C4" s="0" t="s">
        <v>2330</v>
      </c>
      <c r="D4" s="0" t="s">
        <v>2335</v>
      </c>
      <c r="E4" s="0" t="s">
        <v>2336</v>
      </c>
      <c r="F4" s="0" t="s">
        <v>2334</v>
      </c>
      <c r="G4" s="0" t="s">
        <v>89</v>
      </c>
    </row>
    <row customHeight="1" ht="11.25">
      <c r="A5" s="375" t="s">
        <v>16</v>
      </c>
      <c r="B5" s="0" t="s">
        <v>99</v>
      </c>
      <c r="C5" s="0" t="s">
        <v>2330</v>
      </c>
      <c r="D5" s="0" t="s">
        <v>2337</v>
      </c>
      <c r="E5" s="0" t="s">
        <v>2338</v>
      </c>
      <c r="F5" s="0" t="s">
        <v>2334</v>
      </c>
      <c r="G5" s="0" t="s">
        <v>90</v>
      </c>
    </row>
    <row customHeight="1" ht="11.25">
      <c r="A6" s="375" t="s">
        <v>16</v>
      </c>
      <c r="B6" s="0" t="s">
        <v>99</v>
      </c>
      <c r="C6" s="0" t="s">
        <v>2330</v>
      </c>
      <c r="D6" s="0" t="s">
        <v>2339</v>
      </c>
      <c r="E6" s="0" t="s">
        <v>2340</v>
      </c>
      <c r="F6" s="0" t="s">
        <v>2334</v>
      </c>
      <c r="G6" s="0" t="s">
        <v>111</v>
      </c>
    </row>
    <row customHeight="1" ht="11.25">
      <c r="A7" s="375" t="s">
        <v>16</v>
      </c>
      <c r="B7" s="0" t="s">
        <v>99</v>
      </c>
      <c r="C7" s="0" t="s">
        <v>2330</v>
      </c>
      <c r="D7" s="0" t="s">
        <v>2341</v>
      </c>
      <c r="E7" s="0" t="s">
        <v>2342</v>
      </c>
      <c r="F7" s="0" t="s">
        <v>2334</v>
      </c>
      <c r="G7" s="0" t="s">
        <v>91</v>
      </c>
    </row>
    <row customHeight="1" ht="11.25">
      <c r="A8" s="375" t="s">
        <v>16</v>
      </c>
      <c r="B8" s="0" t="s">
        <v>99</v>
      </c>
      <c r="C8" s="0" t="s">
        <v>2330</v>
      </c>
      <c r="D8" s="0" t="s">
        <v>2343</v>
      </c>
      <c r="E8" s="0" t="s">
        <v>2344</v>
      </c>
      <c r="F8" s="0" t="s">
        <v>2334</v>
      </c>
      <c r="G8" s="0" t="s">
        <v>92</v>
      </c>
    </row>
    <row customHeight="1" ht="11.25">
      <c r="A9" s="375" t="s">
        <v>16</v>
      </c>
      <c r="B9" s="0" t="s">
        <v>99</v>
      </c>
      <c r="C9" s="0" t="s">
        <v>2330</v>
      </c>
      <c r="D9" s="0" t="s">
        <v>2345</v>
      </c>
      <c r="E9" s="0" t="s">
        <v>2346</v>
      </c>
      <c r="F9" s="0" t="s">
        <v>2334</v>
      </c>
      <c r="G9" s="0" t="s">
        <v>112</v>
      </c>
    </row>
    <row customHeight="1" ht="11.25">
      <c r="A10" s="375" t="s">
        <v>16</v>
      </c>
      <c r="B10" s="0" t="s">
        <v>99</v>
      </c>
      <c r="C10" s="0" t="s">
        <v>2330</v>
      </c>
      <c r="D10" s="0" t="s">
        <v>2347</v>
      </c>
      <c r="E10" s="0" t="s">
        <v>2348</v>
      </c>
      <c r="F10" s="0" t="s">
        <v>2349</v>
      </c>
      <c r="G10" s="0" t="s">
        <v>149</v>
      </c>
    </row>
    <row customHeight="1" ht="11.25">
      <c r="A11" s="375" t="s">
        <v>16</v>
      </c>
      <c r="B11" s="0" t="s">
        <v>99</v>
      </c>
      <c r="C11" s="0" t="s">
        <v>2330</v>
      </c>
      <c r="D11" s="0" t="s">
        <v>2350</v>
      </c>
      <c r="E11" s="0" t="s">
        <v>2351</v>
      </c>
      <c r="F11" s="0" t="s">
        <v>2334</v>
      </c>
      <c r="G11" s="0" t="s">
        <v>150</v>
      </c>
    </row>
    <row customHeight="1" ht="11.25">
      <c r="A12" s="375" t="s">
        <v>16</v>
      </c>
      <c r="B12" s="0" t="s">
        <v>99</v>
      </c>
      <c r="C12" s="0" t="s">
        <v>2330</v>
      </c>
      <c r="D12" s="0" t="s">
        <v>2352</v>
      </c>
      <c r="E12" s="0" t="s">
        <v>2353</v>
      </c>
      <c r="F12" s="0" t="s">
        <v>2334</v>
      </c>
      <c r="G12" s="0" t="s">
        <v>151</v>
      </c>
    </row>
    <row customHeight="1" ht="11.25">
      <c r="A13" s="375" t="s">
        <v>16</v>
      </c>
      <c r="B13" s="0" t="s">
        <v>99</v>
      </c>
      <c r="C13" s="0" t="s">
        <v>2330</v>
      </c>
      <c r="D13" s="0" t="s">
        <v>2354</v>
      </c>
      <c r="E13" s="0" t="s">
        <v>2355</v>
      </c>
      <c r="F13" s="0" t="s">
        <v>2334</v>
      </c>
      <c r="G13" s="0" t="s">
        <v>152</v>
      </c>
    </row>
    <row customHeight="1" ht="11.25">
      <c r="A14" s="375" t="s">
        <v>16</v>
      </c>
      <c r="B14" s="0" t="s">
        <v>99</v>
      </c>
      <c r="C14" s="0" t="s">
        <v>2330</v>
      </c>
      <c r="D14" s="0" t="s">
        <v>2356</v>
      </c>
      <c r="E14" s="0" t="s">
        <v>2357</v>
      </c>
      <c r="F14" s="0" t="s">
        <v>2334</v>
      </c>
      <c r="G14" s="0" t="s">
        <v>153</v>
      </c>
    </row>
    <row customHeight="1" ht="11.25">
      <c r="A15" s="375" t="s">
        <v>16</v>
      </c>
      <c r="B15" s="0" t="s">
        <v>99</v>
      </c>
      <c r="C15" s="0" t="s">
        <v>2330</v>
      </c>
      <c r="D15" s="0" t="s">
        <v>2358</v>
      </c>
      <c r="E15" s="0" t="s">
        <v>2359</v>
      </c>
      <c r="F15" s="0" t="s">
        <v>2334</v>
      </c>
      <c r="G15" s="0" t="s">
        <v>154</v>
      </c>
    </row>
    <row customHeight="1" ht="11.25">
      <c r="A16" s="375" t="s">
        <v>16</v>
      </c>
      <c r="B16" s="0" t="s">
        <v>99</v>
      </c>
      <c r="C16" s="0" t="s">
        <v>2330</v>
      </c>
      <c r="D16" s="0" t="s">
        <v>100</v>
      </c>
      <c r="E16" s="0" t="s">
        <v>101</v>
      </c>
      <c r="F16" s="0" t="s">
        <v>2360</v>
      </c>
      <c r="G16" s="0" t="s">
        <v>98</v>
      </c>
    </row>
    <row customHeight="1" ht="11.25">
      <c r="A17" s="375" t="s">
        <v>16</v>
      </c>
      <c r="B17" s="0" t="s">
        <v>99</v>
      </c>
      <c r="C17" s="0" t="s">
        <v>2330</v>
      </c>
      <c r="D17" s="0" t="s">
        <v>2361</v>
      </c>
      <c r="E17" s="0" t="s">
        <v>2362</v>
      </c>
      <c r="F17" s="0" t="s">
        <v>2334</v>
      </c>
      <c r="G17" s="0" t="s">
        <v>1467</v>
      </c>
    </row>
    <row customHeight="1" ht="11.25">
      <c r="A18" s="375" t="s">
        <v>16</v>
      </c>
      <c r="B18" s="0" t="s">
        <v>99</v>
      </c>
      <c r="C18" s="0" t="s">
        <v>2330</v>
      </c>
      <c r="D18" s="0" t="s">
        <v>2363</v>
      </c>
      <c r="E18" s="0" t="s">
        <v>2364</v>
      </c>
      <c r="F18" s="0" t="s">
        <v>2334</v>
      </c>
      <c r="G18" s="0" t="s">
        <v>1479</v>
      </c>
    </row>
    <row customHeight="1" ht="11.25">
      <c r="A19" s="375" t="s">
        <v>16</v>
      </c>
      <c r="B19" s="0" t="s">
        <v>99</v>
      </c>
      <c r="C19" s="0" t="s">
        <v>2330</v>
      </c>
      <c r="D19" s="0" t="s">
        <v>2365</v>
      </c>
      <c r="E19" s="0" t="s">
        <v>2366</v>
      </c>
      <c r="F19" s="0" t="s">
        <v>2334</v>
      </c>
      <c r="G19" s="0" t="s">
        <v>1493</v>
      </c>
    </row>
    <row customHeight="1" ht="11.25">
      <c r="A20" s="375" t="s">
        <v>16</v>
      </c>
      <c r="B20" s="0" t="s">
        <v>99</v>
      </c>
      <c r="C20" s="0" t="s">
        <v>2330</v>
      </c>
      <c r="D20" s="0" t="s">
        <v>2367</v>
      </c>
      <c r="E20" s="0" t="s">
        <v>2368</v>
      </c>
      <c r="F20" s="0" t="s">
        <v>2334</v>
      </c>
      <c r="G20" s="0" t="s">
        <v>1505</v>
      </c>
    </row>
    <row customHeight="1" ht="11.25">
      <c r="A21" s="375" t="s">
        <v>16</v>
      </c>
      <c r="B21" s="0" t="s">
        <v>99</v>
      </c>
      <c r="C21" s="0" t="s">
        <v>2330</v>
      </c>
      <c r="D21" s="0" t="s">
        <v>2369</v>
      </c>
      <c r="E21" s="0" t="s">
        <v>2370</v>
      </c>
      <c r="F21" s="0" t="s">
        <v>2334</v>
      </c>
      <c r="G21" s="0" t="s">
        <v>1514</v>
      </c>
    </row>
    <row customHeight="1" ht="11.25">
      <c r="A22" s="375" t="s">
        <v>16</v>
      </c>
      <c r="B22" s="0" t="s">
        <v>99</v>
      </c>
      <c r="C22" s="0" t="s">
        <v>2330</v>
      </c>
      <c r="D22" s="0" t="s">
        <v>2371</v>
      </c>
      <c r="E22" s="0" t="s">
        <v>2372</v>
      </c>
      <c r="F22" s="0" t="s">
        <v>2334</v>
      </c>
      <c r="G22" s="0" t="s">
        <v>1530</v>
      </c>
    </row>
    <row customHeight="1" ht="11.25">
      <c r="A23" s="375"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AB483-6085-62F8-B8A2-0.CDEEBFE5}"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2376</v>
      </c>
      <c r="B1" s="837" t="s">
        <v>2377</v>
      </c>
      <c r="C1" s="1161" t="s">
        <v>2378</v>
      </c>
      <c r="D1" s="837" t="s">
        <v>2379</v>
      </c>
      <c r="E1" s="837" t="s">
        <v>2380</v>
      </c>
      <c r="F1" s="1161" t="s">
        <v>2381</v>
      </c>
      <c r="G1" s="1161" t="s">
        <v>2382</v>
      </c>
      <c r="H1" s="1161" t="s">
        <v>2383</v>
      </c>
      <c r="I1" s="1161" t="s">
        <v>2384</v>
      </c>
    </row>
    <row customHeight="1" ht="11.25">
      <c r="A2" s="1693" t="s">
        <v>109</v>
      </c>
      <c r="B2" s="1693" t="s">
        <v>2385</v>
      </c>
      <c r="C2" s="1693" t="s">
        <v>22</v>
      </c>
      <c r="D2" s="1693" t="s">
        <v>2386</v>
      </c>
      <c r="E2" s="1693" t="s">
        <v>2387</v>
      </c>
      <c r="F2" s="1693" t="s">
        <v>22</v>
      </c>
      <c r="G2" s="1693" t="s">
        <v>22</v>
      </c>
      <c r="H2" s="1693" t="s">
        <v>22</v>
      </c>
      <c r="I2" s="1693" t="s">
        <v>22</v>
      </c>
    </row>
    <row customHeight="1" ht="11.25">
      <c r="A3" s="1693" t="s">
        <v>110</v>
      </c>
      <c r="B3" s="1693" t="s">
        <v>2388</v>
      </c>
      <c r="C3" s="1693" t="s">
        <v>22</v>
      </c>
      <c r="D3" s="1693" t="s">
        <v>2386</v>
      </c>
      <c r="E3" s="1693" t="s">
        <v>2387</v>
      </c>
      <c r="F3" s="1693" t="s">
        <v>22</v>
      </c>
      <c r="G3" s="1693" t="s">
        <v>22</v>
      </c>
      <c r="H3" s="1693" t="s">
        <v>22</v>
      </c>
      <c r="I3" s="1693" t="s">
        <v>22</v>
      </c>
    </row>
    <row customHeight="1" ht="11.25">
      <c r="A4" s="1693" t="s">
        <v>89</v>
      </c>
      <c r="B4" s="1693" t="s">
        <v>2389</v>
      </c>
      <c r="C4" s="1693" t="s">
        <v>22</v>
      </c>
      <c r="D4" s="1693" t="s">
        <v>2390</v>
      </c>
      <c r="E4" s="1693" t="s">
        <v>2391</v>
      </c>
      <c r="F4" s="1693" t="s">
        <v>22</v>
      </c>
      <c r="G4" s="1693" t="s">
        <v>22</v>
      </c>
      <c r="H4" s="1693" t="s">
        <v>22</v>
      </c>
      <c r="I4" s="1693" t="s">
        <v>22</v>
      </c>
    </row>
    <row customHeight="1" ht="11.25">
      <c r="A5" s="1693" t="s">
        <v>90</v>
      </c>
      <c r="B5" s="1693" t="s">
        <v>2392</v>
      </c>
      <c r="C5" s="1693" t="s">
        <v>22</v>
      </c>
      <c r="D5" s="1693" t="s">
        <v>2393</v>
      </c>
      <c r="E5" s="1693" t="s">
        <v>2391</v>
      </c>
      <c r="F5" s="1693" t="s">
        <v>22</v>
      </c>
      <c r="G5" s="1693" t="s">
        <v>22</v>
      </c>
      <c r="H5" s="1693" t="s">
        <v>22</v>
      </c>
      <c r="I5" s="1693" t="s">
        <v>22</v>
      </c>
    </row>
    <row customHeight="1" ht="11.25">
      <c r="A6" s="1693" t="s">
        <v>111</v>
      </c>
      <c r="B6" s="1693" t="s">
        <v>2394</v>
      </c>
      <c r="C6" s="1693" t="s">
        <v>22</v>
      </c>
      <c r="D6" s="1693" t="s">
        <v>2395</v>
      </c>
      <c r="E6" s="1693" t="s">
        <v>2391</v>
      </c>
      <c r="F6" s="1693" t="s">
        <v>22</v>
      </c>
      <c r="G6" s="1693" t="s">
        <v>22</v>
      </c>
      <c r="H6" s="1693" t="s">
        <v>22</v>
      </c>
      <c r="I6" s="1693" t="s">
        <v>22</v>
      </c>
    </row>
    <row customHeight="1" ht="11.25">
      <c r="A7" s="1693" t="s">
        <v>91</v>
      </c>
      <c r="B7" s="1693" t="s">
        <v>2396</v>
      </c>
      <c r="C7" s="1693" t="s">
        <v>22</v>
      </c>
      <c r="D7" s="1693" t="s">
        <v>2397</v>
      </c>
      <c r="E7" s="1693" t="s">
        <v>2398</v>
      </c>
      <c r="F7" s="1693" t="s">
        <v>22</v>
      </c>
      <c r="G7" s="1693" t="s">
        <v>22</v>
      </c>
      <c r="H7" s="1693" t="s">
        <v>22</v>
      </c>
      <c r="I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83A28-84CC-34C5-801E-0.1FE0B92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9E66D-45B4-81C6-4501-0.FEBBA9F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995A9-E3DA-A7AB-B068-0.7DC670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2399</v>
      </c>
    </row>
    <row customHeight="1" ht="11.25">
      <c r="A2" s="185" t="s">
        <v>97</v>
      </c>
      <c r="B2" s="185" t="s">
        <v>2400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CE3F8-F6D4-0F3B-278C-0.30AA70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2401</v>
      </c>
      <c r="B1" s="837" t="s">
        <v>2402</v>
      </c>
    </row>
    <row customHeight="1" ht="11.25">
      <c r="A2" s="837">
        <v>4213775</v>
      </c>
      <c r="B2" s="837" t="s">
        <v>1219</v>
      </c>
    </row>
    <row customHeight="1" ht="11.25">
      <c r="A3" s="837">
        <v>4213784</v>
      </c>
      <c r="B3" s="837" t="s">
        <v>1254</v>
      </c>
    </row>
    <row customHeight="1" ht="11.25">
      <c r="A4" s="837">
        <v>4213781</v>
      </c>
      <c r="B4" s="837" t="s">
        <v>1247</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7E459-CE9E-111B-8A38-0.D1F3173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2401</v>
      </c>
      <c r="B1" s="837" t="s">
        <v>2403</v>
      </c>
    </row>
    <row customHeight="1" ht="11.25">
      <c r="A2" s="837" t="s">
        <v>118</v>
      </c>
      <c r="B2" s="837" t="s">
        <v>1500</v>
      </c>
    </row>
    <row customHeight="1" ht="11.25">
      <c r="A3" s="837" t="s">
        <v>2404</v>
      </c>
      <c r="B3" s="837" t="s">
        <v>1510</v>
      </c>
    </row>
    <row customHeight="1" ht="11.25">
      <c r="A4" s="837" t="s">
        <v>2405</v>
      </c>
      <c r="B4" s="837" t="s">
        <v>1519</v>
      </c>
    </row>
    <row customHeight="1" ht="11.25">
      <c r="A5" s="837" t="s">
        <v>2406</v>
      </c>
      <c r="B5" s="837" t="s">
        <v>1528</v>
      </c>
    </row>
    <row customHeight="1" ht="11.25">
      <c r="A6" s="837" t="s">
        <v>2407</v>
      </c>
      <c r="B6" s="837" t="s">
        <v>1534</v>
      </c>
    </row>
    <row customHeight="1" ht="11.25">
      <c r="A7" s="837" t="s">
        <v>2408</v>
      </c>
      <c r="B7" s="837" t="s">
        <v>1542</v>
      </c>
    </row>
    <row customHeight="1" ht="11.25">
      <c r="A8" s="837" t="s">
        <v>2409</v>
      </c>
      <c r="B8" s="837"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A419-4381-B2BC-524B-0.EA9AD1B4}"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2323</v>
      </c>
      <c r="B1" s="375" t="s">
        <v>2324</v>
      </c>
      <c r="C1" s="375" t="s">
        <v>2325</v>
      </c>
      <c r="D1" s="375" t="s">
        <v>2326</v>
      </c>
      <c r="E1" s="0" t="s">
        <v>2327</v>
      </c>
      <c r="F1" s="0" t="s">
        <v>2328</v>
      </c>
      <c r="G1" s="0" t="s">
        <v>2329</v>
      </c>
    </row>
    <row customHeight="1" ht="11.25">
      <c r="A2" s="0" t="s">
        <v>16</v>
      </c>
      <c r="B2" s="0" t="s">
        <v>99</v>
      </c>
      <c r="C2" s="0" t="s">
        <v>2330</v>
      </c>
      <c r="D2" s="0" t="s">
        <v>99</v>
      </c>
      <c r="E2" s="0" t="s">
        <v>2330</v>
      </c>
      <c r="F2" s="0" t="s">
        <v>2331</v>
      </c>
      <c r="G2" s="0" t="s">
        <v>109</v>
      </c>
    </row>
    <row customHeight="1" ht="11.25">
      <c r="A3" s="0" t="s">
        <v>16</v>
      </c>
      <c r="B3" s="0" t="s">
        <v>99</v>
      </c>
      <c r="C3" s="0" t="s">
        <v>2330</v>
      </c>
      <c r="D3" s="0" t="s">
        <v>2332</v>
      </c>
      <c r="E3" s="0" t="s">
        <v>2333</v>
      </c>
      <c r="F3" s="0" t="s">
        <v>2334</v>
      </c>
      <c r="G3" s="0" t="s">
        <v>110</v>
      </c>
    </row>
    <row customHeight="1" ht="11.25">
      <c r="A4" s="0" t="s">
        <v>16</v>
      </c>
      <c r="B4" s="0" t="s">
        <v>99</v>
      </c>
      <c r="C4" s="0" t="s">
        <v>2330</v>
      </c>
      <c r="D4" s="0" t="s">
        <v>2335</v>
      </c>
      <c r="E4" s="0" t="s">
        <v>2336</v>
      </c>
      <c r="F4" s="0" t="s">
        <v>2334</v>
      </c>
      <c r="G4" s="0" t="s">
        <v>89</v>
      </c>
    </row>
    <row customHeight="1" ht="11.25">
      <c r="A5" s="0" t="s">
        <v>16</v>
      </c>
      <c r="B5" s="0" t="s">
        <v>99</v>
      </c>
      <c r="C5" s="0" t="s">
        <v>2330</v>
      </c>
      <c r="D5" s="0" t="s">
        <v>2337</v>
      </c>
      <c r="E5" s="0" t="s">
        <v>2338</v>
      </c>
      <c r="F5" s="0" t="s">
        <v>2334</v>
      </c>
      <c r="G5" s="0" t="s">
        <v>90</v>
      </c>
    </row>
    <row customHeight="1" ht="11.25">
      <c r="A6" s="0" t="s">
        <v>16</v>
      </c>
      <c r="B6" s="0" t="s">
        <v>99</v>
      </c>
      <c r="C6" s="0" t="s">
        <v>2330</v>
      </c>
      <c r="D6" s="0" t="s">
        <v>2339</v>
      </c>
      <c r="E6" s="0" t="s">
        <v>2340</v>
      </c>
      <c r="F6" s="0" t="s">
        <v>2334</v>
      </c>
      <c r="G6" s="0" t="s">
        <v>111</v>
      </c>
    </row>
    <row customHeight="1" ht="11.25">
      <c r="A7" s="0" t="s">
        <v>16</v>
      </c>
      <c r="B7" s="0" t="s">
        <v>99</v>
      </c>
      <c r="C7" s="0" t="s">
        <v>2330</v>
      </c>
      <c r="D7" s="0" t="s">
        <v>2341</v>
      </c>
      <c r="E7" s="0" t="s">
        <v>2342</v>
      </c>
      <c r="F7" s="0" t="s">
        <v>2334</v>
      </c>
      <c r="G7" s="0" t="s">
        <v>91</v>
      </c>
    </row>
    <row customHeight="1" ht="11.25">
      <c r="A8" s="0" t="s">
        <v>16</v>
      </c>
      <c r="B8" s="0" t="s">
        <v>99</v>
      </c>
      <c r="C8" s="0" t="s">
        <v>2330</v>
      </c>
      <c r="D8" s="0" t="s">
        <v>2343</v>
      </c>
      <c r="E8" s="0" t="s">
        <v>2344</v>
      </c>
      <c r="F8" s="0" t="s">
        <v>2334</v>
      </c>
      <c r="G8" s="0" t="s">
        <v>92</v>
      </c>
    </row>
    <row customHeight="1" ht="11.25">
      <c r="A9" s="0" t="s">
        <v>16</v>
      </c>
      <c r="B9" s="0" t="s">
        <v>99</v>
      </c>
      <c r="C9" s="0" t="s">
        <v>2330</v>
      </c>
      <c r="D9" s="0" t="s">
        <v>2345</v>
      </c>
      <c r="E9" s="0" t="s">
        <v>2346</v>
      </c>
      <c r="F9" s="0" t="s">
        <v>2334</v>
      </c>
      <c r="G9" s="0" t="s">
        <v>112</v>
      </c>
    </row>
    <row customHeight="1" ht="11.25">
      <c r="A10" s="0" t="s">
        <v>16</v>
      </c>
      <c r="B10" s="0" t="s">
        <v>99</v>
      </c>
      <c r="C10" s="0" t="s">
        <v>2330</v>
      </c>
      <c r="D10" s="0" t="s">
        <v>2347</v>
      </c>
      <c r="E10" s="0" t="s">
        <v>2348</v>
      </c>
      <c r="F10" s="0" t="s">
        <v>2349</v>
      </c>
      <c r="G10" s="0" t="s">
        <v>149</v>
      </c>
    </row>
    <row customHeight="1" ht="11.25">
      <c r="A11" s="0" t="s">
        <v>16</v>
      </c>
      <c r="B11" s="0" t="s">
        <v>99</v>
      </c>
      <c r="C11" s="0" t="s">
        <v>2330</v>
      </c>
      <c r="D11" s="0" t="s">
        <v>2350</v>
      </c>
      <c r="E11" s="0" t="s">
        <v>2351</v>
      </c>
      <c r="F11" s="0" t="s">
        <v>2334</v>
      </c>
      <c r="G11" s="0" t="s">
        <v>150</v>
      </c>
    </row>
    <row customHeight="1" ht="11.25">
      <c r="A12" s="0" t="s">
        <v>16</v>
      </c>
      <c r="B12" s="0" t="s">
        <v>99</v>
      </c>
      <c r="C12" s="0" t="s">
        <v>2330</v>
      </c>
      <c r="D12" s="0" t="s">
        <v>2352</v>
      </c>
      <c r="E12" s="0" t="s">
        <v>2353</v>
      </c>
      <c r="F12" s="0" t="s">
        <v>2334</v>
      </c>
      <c r="G12" s="0" t="s">
        <v>151</v>
      </c>
    </row>
    <row customHeight="1" ht="11.25">
      <c r="A13" s="0" t="s">
        <v>16</v>
      </c>
      <c r="B13" s="0" t="s">
        <v>99</v>
      </c>
      <c r="C13" s="0" t="s">
        <v>2330</v>
      </c>
      <c r="D13" s="0" t="s">
        <v>2354</v>
      </c>
      <c r="E13" s="0" t="s">
        <v>2355</v>
      </c>
      <c r="F13" s="0" t="s">
        <v>2334</v>
      </c>
      <c r="G13" s="0" t="s">
        <v>152</v>
      </c>
    </row>
    <row customHeight="1" ht="11.25">
      <c r="A14" s="0" t="s">
        <v>16</v>
      </c>
      <c r="B14" s="0" t="s">
        <v>99</v>
      </c>
      <c r="C14" s="0" t="s">
        <v>2330</v>
      </c>
      <c r="D14" s="0" t="s">
        <v>2356</v>
      </c>
      <c r="E14" s="0" t="s">
        <v>2357</v>
      </c>
      <c r="F14" s="0" t="s">
        <v>2334</v>
      </c>
      <c r="G14" s="0" t="s">
        <v>153</v>
      </c>
    </row>
    <row customHeight="1" ht="11.25">
      <c r="A15" s="0" t="s">
        <v>16</v>
      </c>
      <c r="B15" s="0" t="s">
        <v>99</v>
      </c>
      <c r="C15" s="0" t="s">
        <v>2330</v>
      </c>
      <c r="D15" s="0" t="s">
        <v>2358</v>
      </c>
      <c r="E15" s="0" t="s">
        <v>2359</v>
      </c>
      <c r="F15" s="0" t="s">
        <v>2334</v>
      </c>
      <c r="G15" s="0" t="s">
        <v>154</v>
      </c>
    </row>
    <row customHeight="1" ht="11.25">
      <c r="A16" s="0" t="s">
        <v>16</v>
      </c>
      <c r="B16" s="0" t="s">
        <v>99</v>
      </c>
      <c r="C16" s="0" t="s">
        <v>2330</v>
      </c>
      <c r="D16" s="0" t="s">
        <v>100</v>
      </c>
      <c r="E16" s="0" t="s">
        <v>101</v>
      </c>
      <c r="F16" s="0" t="s">
        <v>2360</v>
      </c>
      <c r="G16" s="0" t="s">
        <v>98</v>
      </c>
    </row>
    <row customHeight="1" ht="11.25">
      <c r="A17" s="0" t="s">
        <v>16</v>
      </c>
      <c r="B17" s="0" t="s">
        <v>99</v>
      </c>
      <c r="C17" s="0" t="s">
        <v>2330</v>
      </c>
      <c r="D17" s="0" t="s">
        <v>2361</v>
      </c>
      <c r="E17" s="0" t="s">
        <v>2362</v>
      </c>
      <c r="F17" s="0" t="s">
        <v>2334</v>
      </c>
      <c r="G17" s="0" t="s">
        <v>1467</v>
      </c>
    </row>
    <row customHeight="1" ht="11.25">
      <c r="A18" s="0" t="s">
        <v>16</v>
      </c>
      <c r="B18" s="0" t="s">
        <v>99</v>
      </c>
      <c r="C18" s="0" t="s">
        <v>2330</v>
      </c>
      <c r="D18" s="0" t="s">
        <v>2363</v>
      </c>
      <c r="E18" s="0" t="s">
        <v>2364</v>
      </c>
      <c r="F18" s="0" t="s">
        <v>2334</v>
      </c>
      <c r="G18" s="0" t="s">
        <v>1479</v>
      </c>
    </row>
    <row customHeight="1" ht="11.25">
      <c r="A19" s="0" t="s">
        <v>16</v>
      </c>
      <c r="B19" s="0" t="s">
        <v>99</v>
      </c>
      <c r="C19" s="0" t="s">
        <v>2330</v>
      </c>
      <c r="D19" s="0" t="s">
        <v>2365</v>
      </c>
      <c r="E19" s="0" t="s">
        <v>2366</v>
      </c>
      <c r="F19" s="0" t="s">
        <v>2334</v>
      </c>
      <c r="G19" s="0" t="s">
        <v>1493</v>
      </c>
    </row>
    <row customHeight="1" ht="11.25">
      <c r="A20" s="0" t="s">
        <v>16</v>
      </c>
      <c r="B20" s="0" t="s">
        <v>99</v>
      </c>
      <c r="C20" s="0" t="s">
        <v>2330</v>
      </c>
      <c r="D20" s="0" t="s">
        <v>2367</v>
      </c>
      <c r="E20" s="0" t="s">
        <v>2368</v>
      </c>
      <c r="F20" s="0" t="s">
        <v>2334</v>
      </c>
      <c r="G20" s="0" t="s">
        <v>1505</v>
      </c>
    </row>
    <row customHeight="1" ht="11.25">
      <c r="A21" s="0" t="s">
        <v>16</v>
      </c>
      <c r="B21" s="0" t="s">
        <v>99</v>
      </c>
      <c r="C21" s="0" t="s">
        <v>2330</v>
      </c>
      <c r="D21" s="0" t="s">
        <v>2369</v>
      </c>
      <c r="E21" s="0" t="s">
        <v>2370</v>
      </c>
      <c r="F21" s="0" t="s">
        <v>2334</v>
      </c>
      <c r="G21" s="0" t="s">
        <v>1514</v>
      </c>
    </row>
    <row customHeight="1" ht="11.25">
      <c r="A22" s="0" t="s">
        <v>16</v>
      </c>
      <c r="B22" s="0" t="s">
        <v>99</v>
      </c>
      <c r="C22" s="0" t="s">
        <v>2330</v>
      </c>
      <c r="D22" s="0" t="s">
        <v>2371</v>
      </c>
      <c r="E22" s="0" t="s">
        <v>2372</v>
      </c>
      <c r="F22" s="0" t="s">
        <v>2334</v>
      </c>
      <c r="G22" s="0" t="s">
        <v>1530</v>
      </c>
    </row>
    <row customHeight="1" ht="11.25">
      <c r="A23" s="0"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3A5B1-BE58-574E-24E5-0.391992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2410</v>
      </c>
      <c r="B1" s="837" t="s">
        <v>2411</v>
      </c>
      <c r="C1" s="837" t="s">
        <v>1164</v>
      </c>
    </row>
    <row customHeight="1" ht="11.25">
      <c r="A2" s="837">
        <v>4189678</v>
      </c>
      <c r="B2" s="837" t="s">
        <v>2412</v>
      </c>
      <c r="C2" s="837" t="s">
        <v>2413</v>
      </c>
    </row>
    <row customHeight="1" ht="11.25">
      <c r="A3" s="837">
        <v>4190415</v>
      </c>
      <c r="B3" s="837" t="s">
        <v>2414</v>
      </c>
      <c r="C3" s="837" t="s">
        <v>2413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C3A3C-4C3A-9B79-00CB-0.50F9786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2415</v>
      </c>
      <c r="B1" s="165" t="s">
        <v>2416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A0F8D-32F5-CB34-0836-0.41F374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2417</v>
      </c>
      <c r="B1" s="0" t="b">
        <v>1</v>
      </c>
    </row>
    <row customHeight="1" ht="11.25">
      <c r="A2" s="0" t="s">
        <v>2418</v>
      </c>
      <c r="B2" s="0" t="b">
        <v>0</v>
      </c>
    </row>
    <row customHeight="1" ht="11.25">
      <c r="A3" s="0" t="s">
        <v>2419</v>
      </c>
      <c r="B3" s="0" t="b">
        <v>0</v>
      </c>
    </row>
    <row customHeight="1" ht="11.25">
      <c r="A4" s="0" t="s">
        <v>2420</v>
      </c>
      <c r="B4" s="0" t="b">
        <v>1</v>
      </c>
    </row>
    <row customHeight="1" ht="11.25">
      <c r="A5" s="0" t="s">
        <v>2421</v>
      </c>
      <c r="B5" s="0" t="b">
        <v>0</v>
      </c>
    </row>
    <row customHeight="1" ht="11.25">
      <c r="A6" s="0" t="s">
        <v>2422</v>
      </c>
      <c r="B6" s="0" t="b">
        <v>0</v>
      </c>
    </row>
    <row customHeight="1" ht="11.25">
      <c r="A7" s="0" t="s">
        <v>2423</v>
      </c>
      <c r="B7" s="0" t="b">
        <v>0</v>
      </c>
    </row>
    <row customHeight="1" ht="11.25">
      <c r="A8" s="0" t="s">
        <v>2424</v>
      </c>
      <c r="B8" s="0" t="b">
        <v>0</v>
      </c>
    </row>
    <row customHeight="1" ht="11.25">
      <c r="A9" s="0" t="s">
        <v>2425</v>
      </c>
      <c r="B9" s="0" t="b">
        <v>0</v>
      </c>
    </row>
    <row customHeight="1" ht="11.25">
      <c r="A10" s="0" t="s">
        <v>2426</v>
      </c>
      <c r="B10" s="0" t="b">
        <v>0</v>
      </c>
    </row>
    <row customHeight="1" ht="11.25">
      <c r="A11" s="0" t="s">
        <v>2427</v>
      </c>
      <c r="B11" s="0" t="b">
        <v>1</v>
      </c>
    </row>
    <row customHeight="1" ht="11.25">
      <c r="A12" s="0" t="s">
        <v>2428</v>
      </c>
      <c r="B12" s="0" t="b">
        <v>0</v>
      </c>
    </row>
    <row customHeight="1" ht="11.25">
      <c r="A13" s="0" t="s">
        <v>2429</v>
      </c>
      <c r="B13" s="0" t="b">
        <v>0</v>
      </c>
    </row>
    <row customHeight="1" ht="11.25">
      <c r="A14" s="0" t="s">
        <v>2430</v>
      </c>
      <c r="B14" s="0" t="b">
        <v>0</v>
      </c>
    </row>
    <row customHeight="1" ht="11.25">
      <c r="A15" s="0" t="s">
        <v>2431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902BB-DAA3-5161-4994-0.DBB479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04898-AB98-151C-F284-0.D1EC82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2432</v>
      </c>
      <c r="B1" s="69" t="s">
        <v>2433</v>
      </c>
    </row>
    <row customHeight="1" ht="11.25">
      <c r="A2" s="66" t="s">
        <v>2434</v>
      </c>
      <c r="B2" s="66" t="s">
        <v>2435</v>
      </c>
    </row>
    <row customHeight="1" ht="11.25">
      <c r="A3" s="66" t="s">
        <v>2436</v>
      </c>
      <c r="B3" s="66" t="s">
        <v>2437</v>
      </c>
    </row>
    <row customHeight="1" ht="11.25">
      <c r="A4" s="66" t="s">
        <v>2438</v>
      </c>
      <c r="B4" s="66" t="s">
        <v>2439</v>
      </c>
    </row>
    <row customHeight="1" ht="11.25">
      <c r="A5" s="66" t="s">
        <v>2440</v>
      </c>
      <c r="B5" s="66" t="s">
        <v>2441</v>
      </c>
    </row>
    <row customHeight="1" ht="11.25">
      <c r="A6" s="66" t="s">
        <v>2442</v>
      </c>
      <c r="B6" s="66" t="s">
        <v>2443</v>
      </c>
    </row>
    <row customHeight="1" ht="11.25">
      <c r="A7" s="66" t="s">
        <v>2444</v>
      </c>
      <c r="B7" s="66" t="s">
        <v>2445</v>
      </c>
    </row>
    <row customHeight="1" ht="11.25">
      <c r="A8" s="66" t="s">
        <v>2446</v>
      </c>
      <c r="B8" s="66" t="s">
        <v>2447</v>
      </c>
    </row>
    <row customHeight="1" ht="11.25">
      <c r="A9" s="66" t="s">
        <v>2448</v>
      </c>
      <c r="B9" s="66" t="s">
        <v>2449</v>
      </c>
    </row>
    <row customHeight="1" ht="11.25">
      <c r="A10" s="66" t="s">
        <v>2450</v>
      </c>
      <c r="B10" s="66" t="s">
        <v>2451</v>
      </c>
    </row>
    <row customHeight="1" ht="11.25">
      <c r="A11" s="66" t="s">
        <v>2452</v>
      </c>
      <c r="B11" s="66" t="s">
        <v>2453</v>
      </c>
    </row>
    <row customHeight="1" ht="11.25">
      <c r="A12" s="66" t="s">
        <v>2454</v>
      </c>
      <c r="B12" s="66" t="s">
        <v>2455</v>
      </c>
    </row>
    <row customHeight="1" ht="11.25">
      <c r="A13" s="66" t="s">
        <v>2456</v>
      </c>
      <c r="B13" s="66" t="s">
        <v>2457</v>
      </c>
    </row>
    <row customHeight="1" ht="11.25">
      <c r="A14" s="66" t="s">
        <v>2458</v>
      </c>
      <c r="B14" s="66" t="s">
        <v>2459</v>
      </c>
    </row>
    <row customHeight="1" ht="11.25">
      <c r="A15" s="66" t="s">
        <v>2460</v>
      </c>
      <c r="B15" s="66" t="s">
        <v>2461</v>
      </c>
    </row>
    <row customHeight="1" ht="11.25">
      <c r="A16" s="66" t="s">
        <v>2462</v>
      </c>
      <c r="B16" s="66" t="s">
        <v>2463</v>
      </c>
    </row>
    <row customHeight="1" ht="11.25">
      <c r="A17" s="66" t="s">
        <v>2464</v>
      </c>
      <c r="B17" s="66" t="s">
        <v>2465</v>
      </c>
    </row>
    <row customHeight="1" ht="11.25">
      <c r="A18" s="66" t="s">
        <v>2466</v>
      </c>
      <c r="B18" s="66" t="s">
        <v>2467</v>
      </c>
    </row>
    <row customHeight="1" ht="11.25">
      <c r="A19" s="66" t="s">
        <v>2468</v>
      </c>
      <c r="B19" s="66" t="s">
        <v>2469</v>
      </c>
    </row>
    <row customHeight="1" ht="11.25">
      <c r="A20" s="66" t="s">
        <v>2470</v>
      </c>
      <c r="B20" s="66" t="s">
        <v>2471</v>
      </c>
    </row>
    <row customHeight="1" ht="11.25">
      <c r="A21" s="66" t="s">
        <v>2472</v>
      </c>
      <c r="B21" s="66" t="s">
        <v>2473</v>
      </c>
    </row>
    <row customHeight="1" ht="11.25">
      <c r="A22" s="66" t="s">
        <v>2474</v>
      </c>
      <c r="B22" s="66" t="s">
        <v>2475</v>
      </c>
    </row>
    <row customHeight="1" ht="11.25">
      <c r="A23" s="66" t="s">
        <v>2476</v>
      </c>
      <c r="B23" s="66" t="s">
        <v>2477</v>
      </c>
    </row>
    <row customHeight="1" ht="11.25">
      <c r="A24" s="66" t="s">
        <v>2478</v>
      </c>
      <c r="B24" s="66" t="s">
        <v>2479</v>
      </c>
    </row>
    <row customHeight="1" ht="11.25">
      <c r="A25" s="66" t="s">
        <v>2480</v>
      </c>
      <c r="B25" s="66" t="s">
        <v>2481</v>
      </c>
    </row>
    <row customHeight="1" ht="11.25">
      <c r="A26" s="66" t="s">
        <v>2482</v>
      </c>
      <c r="B26" s="66" t="s">
        <v>2483</v>
      </c>
    </row>
    <row customHeight="1" ht="11.25">
      <c r="A27" s="66" t="s">
        <v>2484</v>
      </c>
      <c r="B27" s="66" t="s">
        <v>2485</v>
      </c>
    </row>
    <row customHeight="1" ht="11.25">
      <c r="A28" s="66" t="s">
        <v>2486</v>
      </c>
      <c r="B28" s="66" t="s">
        <v>2487</v>
      </c>
    </row>
    <row customHeight="1" ht="11.25">
      <c r="A29" s="66" t="s">
        <v>2488</v>
      </c>
      <c r="B29" s="66" t="s">
        <v>2489</v>
      </c>
    </row>
    <row customHeight="1" ht="11.25">
      <c r="A30" s="66" t="s">
        <v>2490</v>
      </c>
      <c r="B30" s="66" t="s">
        <v>2491</v>
      </c>
    </row>
    <row customHeight="1" ht="11.25">
      <c r="A31" s="66" t="s">
        <v>2492</v>
      </c>
      <c r="B31" s="66" t="s">
        <v>2493</v>
      </c>
    </row>
    <row customHeight="1" ht="11.25">
      <c r="A32" s="66" t="s">
        <v>2494</v>
      </c>
      <c r="B32" s="66" t="s">
        <v>2495</v>
      </c>
    </row>
    <row customHeight="1" ht="11.25">
      <c r="A33" s="66" t="s">
        <v>2496</v>
      </c>
      <c r="B33" s="66" t="s">
        <v>2497</v>
      </c>
    </row>
    <row customHeight="1" ht="11.25">
      <c r="A34" s="66" t="s">
        <v>2498</v>
      </c>
      <c r="B34" s="66" t="s">
        <v>2499</v>
      </c>
    </row>
    <row customHeight="1" ht="11.25">
      <c r="A35" s="66" t="s">
        <v>2500</v>
      </c>
      <c r="B35" s="66" t="s">
        <v>2501</v>
      </c>
    </row>
    <row customHeight="1" ht="11.25">
      <c r="A36" s="66" t="s">
        <v>2502</v>
      </c>
      <c r="B36" s="66" t="s">
        <v>2503</v>
      </c>
    </row>
    <row customHeight="1" ht="11.25">
      <c r="A37" s="66" t="s">
        <v>2504</v>
      </c>
      <c r="B37" s="66" t="s">
        <v>2505</v>
      </c>
    </row>
    <row customHeight="1" ht="11.25">
      <c r="A38" s="66" t="s">
        <v>2506</v>
      </c>
      <c r="B38" s="66" t="s">
        <v>2507</v>
      </c>
    </row>
    <row customHeight="1" ht="11.25">
      <c r="A39" s="66" t="s">
        <v>2508</v>
      </c>
      <c r="B39" s="66" t="s">
        <v>2509</v>
      </c>
    </row>
    <row customHeight="1" ht="11.25">
      <c r="A40" s="66" t="s">
        <v>2510</v>
      </c>
      <c r="B40" s="66" t="s">
        <v>2511</v>
      </c>
    </row>
    <row customHeight="1" ht="11.25">
      <c r="A41" s="66" t="s">
        <v>2512</v>
      </c>
      <c r="B41" s="66" t="s">
        <v>2513</v>
      </c>
    </row>
    <row customHeight="1" ht="11.25">
      <c r="A42" s="66" t="s">
        <v>2514</v>
      </c>
      <c r="B42" s="66" t="s">
        <v>2515</v>
      </c>
    </row>
    <row customHeight="1" ht="11.25">
      <c r="A43" s="66" t="s">
        <v>2516</v>
      </c>
      <c r="B43" s="66" t="s">
        <v>2517</v>
      </c>
    </row>
    <row customHeight="1" ht="11.25">
      <c r="A44" s="66" t="s">
        <v>2518</v>
      </c>
      <c r="B44" s="66" t="s">
        <v>2519</v>
      </c>
    </row>
    <row customHeight="1" ht="11.25">
      <c r="A45" s="66" t="s">
        <v>2520</v>
      </c>
      <c r="B45" s="66" t="s">
        <v>2521</v>
      </c>
    </row>
    <row customHeight="1" ht="11.25">
      <c r="A46" s="66" t="s">
        <v>2522</v>
      </c>
      <c r="B46" s="66" t="s">
        <v>2523</v>
      </c>
    </row>
    <row customHeight="1" ht="11.25">
      <c r="A47" s="66" t="s">
        <v>2524</v>
      </c>
      <c r="B47" s="66" t="s">
        <v>2525</v>
      </c>
    </row>
    <row customHeight="1" ht="11.25">
      <c r="A48" s="66" t="s">
        <v>2526</v>
      </c>
      <c r="B48" s="66" t="s">
        <v>2527</v>
      </c>
    </row>
    <row customHeight="1" ht="11.25">
      <c r="A49" s="66" t="s">
        <v>2528</v>
      </c>
      <c r="B49" s="66" t="s">
        <v>2529</v>
      </c>
    </row>
    <row customHeight="1" ht="11.25">
      <c r="A50" s="66" t="s">
        <v>2530</v>
      </c>
      <c r="B50" s="66" t="s">
        <v>2531</v>
      </c>
    </row>
    <row customHeight="1" ht="11.25">
      <c r="A51" s="66" t="s">
        <v>2532</v>
      </c>
      <c r="B51" s="66" t="s">
        <v>2533</v>
      </c>
    </row>
    <row customHeight="1" ht="11.25">
      <c r="A52" s="66" t="s">
        <v>2534</v>
      </c>
      <c r="B52" s="66" t="s">
        <v>2535</v>
      </c>
    </row>
    <row customHeight="1" ht="11.25">
      <c r="A53" s="66" t="s">
        <v>2536</v>
      </c>
      <c r="B53" s="66" t="s">
        <v>2537</v>
      </c>
    </row>
    <row customHeight="1" ht="11.25">
      <c r="A54" s="66" t="s">
        <v>2538</v>
      </c>
      <c r="B54" s="66" t="s">
        <v>2539</v>
      </c>
    </row>
    <row customHeight="1" ht="11.25">
      <c r="A55" s="66" t="s">
        <v>2540</v>
      </c>
      <c r="B55" s="66" t="s">
        <v>2541</v>
      </c>
    </row>
    <row customHeight="1" ht="11.25">
      <c r="A56" s="66" t="s">
        <v>2542</v>
      </c>
      <c r="B56" s="66" t="s">
        <v>2543</v>
      </c>
    </row>
    <row customHeight="1" ht="11.25">
      <c r="A57" s="66" t="s">
        <v>2544</v>
      </c>
      <c r="B57" s="66" t="s">
        <v>2545</v>
      </c>
    </row>
    <row customHeight="1" ht="11.25">
      <c r="A58" s="66" t="s">
        <v>2546</v>
      </c>
      <c r="B58" s="66" t="s">
        <v>2547</v>
      </c>
    </row>
    <row customHeight="1" ht="11.25">
      <c r="A59" s="66" t="s">
        <v>2548</v>
      </c>
      <c r="B59" s="66" t="s">
        <v>2549</v>
      </c>
    </row>
    <row customHeight="1" ht="11.25">
      <c r="A60" s="66" t="s">
        <v>2550</v>
      </c>
      <c r="B60" s="66" t="s">
        <v>2551</v>
      </c>
    </row>
    <row customHeight="1" ht="11.25">
      <c r="A61" s="66"/>
      <c r="B61" s="66" t="s">
        <v>2552</v>
      </c>
    </row>
    <row customHeight="1" ht="11.25">
      <c r="A62" s="66"/>
      <c r="B62" s="66" t="s">
        <v>2553</v>
      </c>
    </row>
    <row customHeight="1" ht="11.25">
      <c r="A63" s="66"/>
      <c r="B63" s="66" t="s">
        <v>2554</v>
      </c>
    </row>
    <row customHeight="1" ht="11.25">
      <c r="A64" s="66"/>
      <c r="B64" s="66" t="s">
        <v>2555</v>
      </c>
    </row>
    <row customHeight="1" ht="11.25">
      <c r="A65" s="66"/>
      <c r="B65" s="66" t="s">
        <v>2556</v>
      </c>
    </row>
    <row customHeight="1" ht="11.25">
      <c r="A66" s="66"/>
      <c r="B66" s="66" t="s">
        <v>2557</v>
      </c>
    </row>
    <row customHeight="1" ht="11.25">
      <c r="A67" s="66"/>
      <c r="B67" s="66" t="s">
        <v>2558</v>
      </c>
    </row>
    <row customHeight="1" ht="11.25">
      <c r="A68" s="66"/>
      <c r="B68" s="66" t="s">
        <v>2559</v>
      </c>
    </row>
    <row customHeight="1" ht="11.25">
      <c r="A69" s="66"/>
      <c r="B69" s="66" t="s">
        <v>2560</v>
      </c>
    </row>
    <row customHeight="1" ht="11.25">
      <c r="A70" s="66"/>
      <c r="B70" s="66" t="s">
        <v>2561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AF0DE-D11A-860F-F201-0.7635D10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2562</v>
      </c>
    </row>
    <row customHeight="1" ht="90">
      <c r="B2" s="96" t="s">
        <v>2563</v>
      </c>
    </row>
    <row customHeight="1" ht="67.5">
      <c r="B3" s="96" t="s">
        <v>2564</v>
      </c>
    </row>
    <row customHeight="1" ht="33.75">
      <c r="B4" s="96" t="s">
        <v>2565</v>
      </c>
    </row>
    <row customHeight="1" ht="11.25">
      <c r="B5" s="96" t="s">
        <v>2566</v>
      </c>
    </row>
    <row customHeight="1" ht="22.5">
      <c r="B6" s="96" t="s">
        <v>2567</v>
      </c>
    </row>
    <row customHeight="1" ht="22.5">
      <c r="B7" s="96" t="s">
        <v>2568</v>
      </c>
    </row>
    <row customHeight="1" ht="22.5">
      <c r="B8" s="96" t="s">
        <v>2569</v>
      </c>
    </row>
    <row customHeight="1" ht="22.5">
      <c r="B9" s="96" t="s">
        <v>2570</v>
      </c>
    </row>
    <row customHeight="1" ht="56.25">
      <c r="B10" s="96" t="s">
        <v>2571</v>
      </c>
    </row>
    <row customHeight="1" ht="12.75">
      <c r="B11" s="161" t="s">
        <v>2572</v>
      </c>
    </row>
    <row customHeight="1" ht="11.25">
      <c r="B12" s="95" t="s">
        <v>2573</v>
      </c>
    </row>
    <row customHeight="1" ht="22.5">
      <c r="B13" s="96" t="s">
        <v>2574</v>
      </c>
    </row>
    <row customHeight="1" ht="67.5">
      <c r="B14" s="96" t="s">
        <v>2575</v>
      </c>
    </row>
    <row customHeight="1" ht="22.5">
      <c r="B15" s="96" t="s">
        <v>2576</v>
      </c>
    </row>
    <row customHeight="1" ht="11.25">
      <c r="B16" s="95" t="s">
        <v>2577</v>
      </c>
      <c r="D16" s="102"/>
    </row>
    <row customHeight="1" ht="33.75">
      <c r="B17" s="96" t="s">
        <v>2578</v>
      </c>
    </row>
    <row customHeight="1" ht="33.75">
      <c r="B18" s="96" t="s">
        <v>2579</v>
      </c>
    </row>
    <row customHeight="1" ht="11.25">
      <c r="B19" s="96" t="s">
        <v>2580</v>
      </c>
    </row>
    <row customHeight="1" ht="33.75">
      <c r="B20" s="96" t="s">
        <v>2581</v>
      </c>
    </row>
    <row customHeight="1" ht="11.25">
      <c r="B21" s="95" t="s">
        <v>2582</v>
      </c>
    </row>
    <row customHeight="1" ht="11.25">
      <c r="B22" s="96" t="s">
        <v>2583</v>
      </c>
    </row>
    <row r="24" customHeight="1" ht="22.5">
      <c r="B24" s="163" t="s">
        <v>2584</v>
      </c>
    </row>
    <row r="26" customHeight="1" ht="11.25">
      <c r="B26" s="95" t="s">
        <v>2585</v>
      </c>
    </row>
    <row customHeight="1" ht="22.5">
      <c r="B27" s="162" t="s">
        <v>395</v>
      </c>
    </row>
    <row customHeight="1" ht="56.25">
      <c r="B28" s="162" t="s">
        <v>2586</v>
      </c>
    </row>
    <row customHeight="1" ht="11.25">
      <c r="B29" s="212" t="s">
        <v>2587</v>
      </c>
    </row>
    <row customHeight="1" ht="22.5">
      <c r="B30" s="162" t="s">
        <v>2588</v>
      </c>
    </row>
    <row r="32" customHeight="1" ht="11.25">
      <c r="A32" s="190"/>
      <c r="B32" s="191" t="s">
        <v>2589</v>
      </c>
    </row>
    <row customHeight="1" ht="14.25">
      <c r="A33" s="192">
        <v>1</v>
      </c>
      <c r="B33" s="193" t="s">
        <v>2590</v>
      </c>
    </row>
    <row customHeight="1" ht="14.25">
      <c r="A34" s="192">
        <v>2</v>
      </c>
      <c r="B34" s="193" t="s">
        <v>2591</v>
      </c>
    </row>
    <row customHeight="1" ht="11.25">
      <c r="B35" s="191" t="s">
        <v>2592</v>
      </c>
    </row>
    <row customHeight="1" ht="11.25">
      <c r="B36" s="193" t="s">
        <v>2593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91168-4904-9864-FA8A-0.E14012F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87</v>
      </c>
      <c r="E11" s="2225" t="s">
        <v>105</v>
      </c>
      <c r="F11" s="2194" t="s">
        <v>87</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